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540" windowHeight="7260" activeTab="0"/>
  </bookViews>
  <sheets>
    <sheet name="4.8.3" sheetId="1" r:id="rId1"/>
  </sheets>
  <definedNames>
    <definedName name="_xlnm.Print_Area" localSheetId="0">'4.8.3'!$A$1:$L$32</definedName>
    <definedName name="Imprimir_área_IM" localSheetId="0">'4.8.3'!$A$1:$L$30</definedName>
  </definedNames>
  <calcPr fullCalcOnLoad="1"/>
</workbook>
</file>

<file path=xl/sharedStrings.xml><?xml version="1.0" encoding="utf-8"?>
<sst xmlns="http://schemas.openxmlformats.org/spreadsheetml/2006/main" count="68" uniqueCount="19">
  <si>
    <t xml:space="preserve">Montevideo </t>
  </si>
  <si>
    <t xml:space="preserve">Colonia </t>
  </si>
  <si>
    <t>Total</t>
  </si>
  <si>
    <t>Nacional de Migración (DNM).</t>
  </si>
  <si>
    <t xml:space="preserve">Litoral termal </t>
  </si>
  <si>
    <t xml:space="preserve">Otras/tránsito </t>
  </si>
  <si>
    <t xml:space="preserve">Fuente: Ministerio de Turismo en base a datos de la Encuesta de Turismo Receptivo y Dirección  </t>
  </si>
  <si>
    <t xml:space="preserve">Punta del Este </t>
  </si>
  <si>
    <t>Costa de Oro</t>
  </si>
  <si>
    <t>Año</t>
  </si>
  <si>
    <t xml:space="preserve">Piriápolis </t>
  </si>
  <si>
    <t xml:space="preserve">Período: 2000 - </t>
  </si>
  <si>
    <t xml:space="preserve">Costa Rocha </t>
  </si>
  <si>
    <t>Visitantes ingresados al país, por año, según zona de destino</t>
  </si>
  <si>
    <t>Otros - sin datos</t>
  </si>
  <si>
    <t>..</t>
  </si>
  <si>
    <t xml:space="preserve">Tránsito </t>
  </si>
  <si>
    <t xml:space="preserve">Nota: Debido a la pandemia y el consiguiente cierre de fronteras, las Encuestas de Turismo Receptivo fueron </t>
  </si>
  <si>
    <t>suspendidas a partir del 13 de marzo del 2020 y retomadas a partir de Noviembre 2021.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</si>
</sst>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NU$&quot;\ #,##0_);\(&quot;NU$&quot;\ #,##0\)"/>
    <numFmt numFmtId="195" formatCode="&quot;NU$&quot;\ #,##0_);[Red]\(&quot;NU$&quot;\ #,##0\)"/>
    <numFmt numFmtId="196" formatCode="&quot;NU$&quot;\ #,##0.00_);\(&quot;NU$&quot;\ #,##0.00\)"/>
    <numFmt numFmtId="197" formatCode="&quot;NU$&quot;\ #,##0.00_);[Red]\(&quot;NU$&quot;\ #,##0.00\)"/>
    <numFmt numFmtId="198" formatCode="_(&quot;NU$&quot;\ * #,##0_);_(&quot;NU$&quot;\ * \(#,##0\);_(&quot;NU$&quot;\ * &quot;-&quot;_);_(@_)"/>
    <numFmt numFmtId="199" formatCode="_(&quot;NU$&quot;\ * #,##0.00_);_(&quot;NU$&quot;\ * \(#,##0.00\);_(&quot;NU$&quot;\ 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#."/>
    <numFmt numFmtId="213" formatCode="00000"/>
    <numFmt numFmtId="214" formatCode="#,##0;\-#,##0"/>
    <numFmt numFmtId="215" formatCode="#,##0.0"/>
  </numFmts>
  <fonts count="45">
    <font>
      <sz val="12"/>
      <name val="Courier"/>
      <family val="0"/>
    </font>
    <font>
      <sz val="10"/>
      <name val="Arial"/>
      <family val="0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Courier New"/>
      <family val="3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1" fillId="0" borderId="0" applyBorder="0" applyProtection="0">
      <alignment/>
    </xf>
    <xf numFmtId="212" fontId="2" fillId="0" borderId="0">
      <alignment/>
      <protection locked="0"/>
    </xf>
    <xf numFmtId="212" fontId="2" fillId="0" borderId="0">
      <alignment/>
      <protection locked="0"/>
    </xf>
    <xf numFmtId="212" fontId="3" fillId="0" borderId="0">
      <alignment/>
      <protection locked="0"/>
    </xf>
    <xf numFmtId="212" fontId="2" fillId="0" borderId="0">
      <alignment/>
      <protection locked="0"/>
    </xf>
    <xf numFmtId="212" fontId="2" fillId="0" borderId="0">
      <alignment/>
      <protection locked="0"/>
    </xf>
    <xf numFmtId="212" fontId="2" fillId="0" borderId="0">
      <alignment/>
      <protection locked="0"/>
    </xf>
    <xf numFmtId="212" fontId="3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0" fontId="4" fillId="6" borderId="0" xfId="0" applyFont="1" applyFill="1" applyBorder="1" applyAlignment="1" applyProtection="1">
      <alignment horizontal="left"/>
      <protection/>
    </xf>
    <xf numFmtId="3" fontId="5" fillId="6" borderId="0" xfId="0" applyNumberFormat="1" applyFont="1" applyFill="1" applyBorder="1" applyAlignment="1" applyProtection="1">
      <alignment horizontal="right"/>
      <protection/>
    </xf>
    <xf numFmtId="0" fontId="5" fillId="6" borderId="0" xfId="0" applyFont="1" applyFill="1" applyBorder="1" applyAlignment="1">
      <alignment/>
    </xf>
    <xf numFmtId="37" fontId="5" fillId="6" borderId="0" xfId="0" applyNumberFormat="1" applyFont="1" applyFill="1" applyBorder="1" applyAlignment="1" applyProtection="1">
      <alignment/>
      <protection/>
    </xf>
    <xf numFmtId="0" fontId="6" fillId="6" borderId="0" xfId="0" applyFont="1" applyFill="1" applyBorder="1" applyAlignment="1">
      <alignment/>
    </xf>
    <xf numFmtId="0" fontId="10" fillId="6" borderId="0" xfId="0" applyFont="1" applyFill="1" applyBorder="1" applyAlignment="1" applyProtection="1">
      <alignment horizontal="left"/>
      <protection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 applyProtection="1">
      <alignment horizontal="right"/>
      <protection/>
    </xf>
    <xf numFmtId="3" fontId="5" fillId="0" borderId="0" xfId="61" applyNumberFormat="1" applyFont="1" applyFill="1" applyBorder="1" applyAlignment="1">
      <alignment/>
      <protection/>
    </xf>
    <xf numFmtId="0" fontId="4" fillId="0" borderId="0" xfId="61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 horizontal="right"/>
    </xf>
    <xf numFmtId="3" fontId="4" fillId="0" borderId="10" xfId="66" applyNumberFormat="1" applyFont="1" applyBorder="1" applyAlignment="1">
      <alignment/>
    </xf>
    <xf numFmtId="3" fontId="5" fillId="0" borderId="0" xfId="66" applyNumberFormat="1" applyFont="1" applyBorder="1" applyAlignment="1">
      <alignment/>
    </xf>
    <xf numFmtId="3" fontId="4" fillId="0" borderId="0" xfId="66" applyNumberFormat="1" applyFont="1" applyBorder="1" applyAlignment="1">
      <alignment/>
    </xf>
    <xf numFmtId="3" fontId="5" fillId="0" borderId="0" xfId="66" applyNumberFormat="1" applyFont="1" applyBorder="1" applyAlignment="1">
      <alignment horizontal="right"/>
    </xf>
    <xf numFmtId="3" fontId="5" fillId="0" borderId="0" xfId="45" applyNumberFormat="1" applyFont="1" applyFill="1" applyBorder="1" applyAlignment="1" applyProtection="1">
      <alignment/>
      <protection/>
    </xf>
    <xf numFmtId="3" fontId="5" fillId="0" borderId="0" xfId="45" applyNumberFormat="1" applyFont="1" applyFill="1" applyBorder="1" applyAlignment="1" applyProtection="1">
      <alignment horizontal="righ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Explanatory Text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7" sqref="A27"/>
    </sheetView>
  </sheetViews>
  <sheetFormatPr defaultColWidth="9.796875" defaultRowHeight="15"/>
  <cols>
    <col min="1" max="1" width="6.59765625" style="1" customWidth="1"/>
    <col min="2" max="9" width="11" style="1" customWidth="1"/>
    <col min="10" max="10" width="11.19921875" style="1" customWidth="1"/>
    <col min="11" max="11" width="9.19921875" style="1" customWidth="1"/>
    <col min="12" max="12" width="12.296875" style="1" customWidth="1"/>
    <col min="13" max="13" width="9.796875" style="1" customWidth="1"/>
    <col min="14" max="14" width="16.296875" style="1" customWidth="1"/>
    <col min="15" max="16384" width="9.796875" style="1" customWidth="1"/>
  </cols>
  <sheetData>
    <row r="1" s="10" customFormat="1" ht="15" customHeight="1">
      <c r="A1" s="11" t="s">
        <v>13</v>
      </c>
    </row>
    <row r="2" s="10" customFormat="1" ht="15.75" customHeight="1">
      <c r="A2" s="6" t="s">
        <v>11</v>
      </c>
    </row>
    <row r="3" s="10" customFormat="1" ht="9" customHeight="1"/>
    <row r="4" spans="1:12" s="10" customFormat="1" ht="12.75" customHeight="1">
      <c r="A4" s="12" t="s">
        <v>9</v>
      </c>
      <c r="B4" s="13" t="s">
        <v>2</v>
      </c>
      <c r="C4" s="13" t="s">
        <v>7</v>
      </c>
      <c r="D4" s="13" t="s">
        <v>0</v>
      </c>
      <c r="E4" s="13" t="s">
        <v>1</v>
      </c>
      <c r="F4" s="13" t="s">
        <v>8</v>
      </c>
      <c r="G4" s="13" t="s">
        <v>10</v>
      </c>
      <c r="H4" s="13" t="s">
        <v>12</v>
      </c>
      <c r="I4" s="13" t="s">
        <v>4</v>
      </c>
      <c r="J4" s="13" t="s">
        <v>5</v>
      </c>
      <c r="K4" s="13" t="s">
        <v>16</v>
      </c>
      <c r="L4" s="13" t="s">
        <v>14</v>
      </c>
    </row>
    <row r="5" spans="2:11" ht="9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2.75" customHeight="1">
      <c r="A6" s="3">
        <v>2000</v>
      </c>
      <c r="B6" s="4">
        <f aca="true" t="shared" si="0" ref="B6:B21">SUM(C6:J6)</f>
        <v>2235887</v>
      </c>
      <c r="C6" s="5">
        <v>560512</v>
      </c>
      <c r="D6" s="5">
        <v>625814</v>
      </c>
      <c r="E6" s="5">
        <v>172587</v>
      </c>
      <c r="F6" s="5">
        <v>96474</v>
      </c>
      <c r="G6" s="5">
        <v>77459</v>
      </c>
      <c r="H6" s="5">
        <v>59932</v>
      </c>
      <c r="I6" s="5">
        <v>327592</v>
      </c>
      <c r="J6" s="5">
        <f>194742+120775</f>
        <v>315517</v>
      </c>
      <c r="K6" s="16" t="s">
        <v>15</v>
      </c>
      <c r="L6" s="16" t="s">
        <v>15</v>
      </c>
    </row>
    <row r="7" spans="1:12" ht="12.75" customHeight="1">
      <c r="A7" s="3">
        <v>2001</v>
      </c>
      <c r="B7" s="4">
        <f t="shared" si="0"/>
        <v>2136446</v>
      </c>
      <c r="C7" s="5">
        <v>528622</v>
      </c>
      <c r="D7" s="5">
        <v>582938</v>
      </c>
      <c r="E7" s="5">
        <v>135148</v>
      </c>
      <c r="F7" s="5">
        <v>93569</v>
      </c>
      <c r="G7" s="5">
        <v>66388</v>
      </c>
      <c r="H7" s="5">
        <v>65138</v>
      </c>
      <c r="I7" s="5">
        <v>343620</v>
      </c>
      <c r="J7" s="5">
        <f>184027+136996</f>
        <v>321023</v>
      </c>
      <c r="K7" s="16" t="s">
        <v>15</v>
      </c>
      <c r="L7" s="16" t="s">
        <v>15</v>
      </c>
    </row>
    <row r="8" spans="1:12" ht="12.75" customHeight="1">
      <c r="A8" s="3">
        <v>2002</v>
      </c>
      <c r="B8" s="4">
        <f t="shared" si="0"/>
        <v>1353872</v>
      </c>
      <c r="C8" s="5">
        <v>355733</v>
      </c>
      <c r="D8" s="5">
        <v>467036</v>
      </c>
      <c r="E8" s="5">
        <v>82241</v>
      </c>
      <c r="F8" s="5">
        <v>53375</v>
      </c>
      <c r="G8" s="5">
        <v>36276</v>
      </c>
      <c r="H8" s="5">
        <v>36077</v>
      </c>
      <c r="I8" s="5">
        <v>181617</v>
      </c>
      <c r="J8" s="5">
        <f>61473+80044</f>
        <v>141517</v>
      </c>
      <c r="K8" s="16" t="s">
        <v>15</v>
      </c>
      <c r="L8" s="16" t="s">
        <v>15</v>
      </c>
    </row>
    <row r="9" spans="1:12" ht="12.75" customHeight="1">
      <c r="A9" s="3">
        <v>2003</v>
      </c>
      <c r="B9" s="4">
        <f t="shared" si="0"/>
        <v>1508055</v>
      </c>
      <c r="C9" s="5">
        <v>428433</v>
      </c>
      <c r="D9" s="5">
        <v>490033</v>
      </c>
      <c r="E9" s="5">
        <v>79198</v>
      </c>
      <c r="F9" s="5">
        <v>61689</v>
      </c>
      <c r="G9" s="5">
        <v>45405</v>
      </c>
      <c r="H9" s="5">
        <v>36909</v>
      </c>
      <c r="I9" s="5">
        <v>196658</v>
      </c>
      <c r="J9" s="5">
        <f>66955+102775</f>
        <v>169730</v>
      </c>
      <c r="K9" s="16" t="s">
        <v>15</v>
      </c>
      <c r="L9" s="16" t="s">
        <v>15</v>
      </c>
    </row>
    <row r="10" spans="1:12" ht="12.75" customHeight="1">
      <c r="A10" s="3">
        <v>2004</v>
      </c>
      <c r="B10" s="4">
        <f t="shared" si="0"/>
        <v>1870858</v>
      </c>
      <c r="C10" s="5">
        <v>530889</v>
      </c>
      <c r="D10" s="5">
        <v>617731</v>
      </c>
      <c r="E10" s="5">
        <v>99851</v>
      </c>
      <c r="F10" s="5">
        <v>73135</v>
      </c>
      <c r="G10" s="5">
        <v>66264</v>
      </c>
      <c r="H10" s="5">
        <v>58869</v>
      </c>
      <c r="I10" s="5">
        <v>220459</v>
      </c>
      <c r="J10" s="5">
        <f>95770+107890</f>
        <v>203660</v>
      </c>
      <c r="K10" s="16" t="s">
        <v>15</v>
      </c>
      <c r="L10" s="16" t="s">
        <v>15</v>
      </c>
    </row>
    <row r="11" spans="1:12" ht="12.75" customHeight="1">
      <c r="A11" s="3">
        <v>2005</v>
      </c>
      <c r="B11" s="4">
        <f t="shared" si="0"/>
        <v>1917049</v>
      </c>
      <c r="C11" s="5">
        <v>532067</v>
      </c>
      <c r="D11" s="5">
        <v>683742</v>
      </c>
      <c r="E11" s="5">
        <v>109979</v>
      </c>
      <c r="F11" s="5">
        <v>62100</v>
      </c>
      <c r="G11" s="5">
        <v>55945</v>
      </c>
      <c r="H11" s="5">
        <v>54357</v>
      </c>
      <c r="I11" s="5">
        <v>217749</v>
      </c>
      <c r="J11" s="5">
        <f>90579+110531</f>
        <v>201110</v>
      </c>
      <c r="K11" s="16" t="s">
        <v>15</v>
      </c>
      <c r="L11" s="16" t="s">
        <v>15</v>
      </c>
    </row>
    <row r="12" spans="1:12" ht="12.75" customHeight="1">
      <c r="A12" s="3">
        <v>2006</v>
      </c>
      <c r="B12" s="4">
        <f t="shared" si="0"/>
        <v>1824340</v>
      </c>
      <c r="C12" s="5">
        <v>518659</v>
      </c>
      <c r="D12" s="5">
        <v>691616</v>
      </c>
      <c r="E12" s="5">
        <v>99358</v>
      </c>
      <c r="F12" s="5">
        <v>55640</v>
      </c>
      <c r="G12" s="5">
        <v>49157</v>
      </c>
      <c r="H12" s="5">
        <v>58337</v>
      </c>
      <c r="I12" s="5">
        <v>189439</v>
      </c>
      <c r="J12" s="5">
        <f>66336+95798</f>
        <v>162134</v>
      </c>
      <c r="K12" s="16" t="s">
        <v>15</v>
      </c>
      <c r="L12" s="16" t="s">
        <v>15</v>
      </c>
    </row>
    <row r="13" spans="1:12" ht="12.75" customHeight="1">
      <c r="A13" s="3">
        <v>2007</v>
      </c>
      <c r="B13" s="4">
        <f t="shared" si="0"/>
        <v>1815281</v>
      </c>
      <c r="C13" s="5">
        <v>556174</v>
      </c>
      <c r="D13" s="5">
        <v>695249</v>
      </c>
      <c r="E13" s="5">
        <v>112377</v>
      </c>
      <c r="F13" s="5">
        <v>78926</v>
      </c>
      <c r="G13" s="5">
        <v>55409</v>
      </c>
      <c r="H13" s="5">
        <v>55622</v>
      </c>
      <c r="I13" s="5">
        <v>122837</v>
      </c>
      <c r="J13" s="5">
        <f>56314+82373</f>
        <v>138687</v>
      </c>
      <c r="K13" s="16" t="s">
        <v>15</v>
      </c>
      <c r="L13" s="16" t="s">
        <v>15</v>
      </c>
    </row>
    <row r="14" spans="1:12" ht="12.75" customHeight="1">
      <c r="A14" s="3">
        <v>2008</v>
      </c>
      <c r="B14" s="4">
        <f t="shared" si="0"/>
        <v>1997884</v>
      </c>
      <c r="C14" s="5">
        <v>594415</v>
      </c>
      <c r="D14" s="5">
        <v>688331</v>
      </c>
      <c r="E14" s="5">
        <v>158901</v>
      </c>
      <c r="F14" s="5">
        <v>80324</v>
      </c>
      <c r="G14" s="5">
        <v>71720</v>
      </c>
      <c r="H14" s="5">
        <v>106071</v>
      </c>
      <c r="I14" s="5">
        <v>180566</v>
      </c>
      <c r="J14" s="5">
        <f>57874+59682</f>
        <v>117556</v>
      </c>
      <c r="K14" s="16" t="s">
        <v>15</v>
      </c>
      <c r="L14" s="16" t="s">
        <v>15</v>
      </c>
    </row>
    <row r="15" spans="1:12" ht="12.75" customHeight="1">
      <c r="A15" s="3">
        <v>2009</v>
      </c>
      <c r="B15" s="4">
        <f t="shared" si="0"/>
        <v>2098780</v>
      </c>
      <c r="C15" s="5">
        <v>543190</v>
      </c>
      <c r="D15" s="5">
        <v>691252</v>
      </c>
      <c r="E15" s="5">
        <v>222160</v>
      </c>
      <c r="F15" s="5">
        <v>81591</v>
      </c>
      <c r="G15" s="5">
        <v>76009</v>
      </c>
      <c r="H15" s="5">
        <v>115516</v>
      </c>
      <c r="I15" s="5">
        <v>222082</v>
      </c>
      <c r="J15" s="5">
        <f>+72286+74694</f>
        <v>146980</v>
      </c>
      <c r="K15" s="16" t="s">
        <v>15</v>
      </c>
      <c r="L15" s="16" t="s">
        <v>15</v>
      </c>
    </row>
    <row r="16" spans="1:12" ht="12.75" customHeight="1">
      <c r="A16" s="3">
        <v>2010</v>
      </c>
      <c r="B16" s="4">
        <f t="shared" si="0"/>
        <v>2407676</v>
      </c>
      <c r="C16" s="5">
        <v>572501</v>
      </c>
      <c r="D16" s="5">
        <v>816334</v>
      </c>
      <c r="E16" s="5">
        <v>235784</v>
      </c>
      <c r="F16" s="5">
        <v>112621</v>
      </c>
      <c r="G16" s="5">
        <v>87803</v>
      </c>
      <c r="H16" s="5">
        <v>135883</v>
      </c>
      <c r="I16" s="5">
        <v>290850</v>
      </c>
      <c r="J16" s="5">
        <f>+53832+102068</f>
        <v>155900</v>
      </c>
      <c r="K16" s="16" t="s">
        <v>15</v>
      </c>
      <c r="L16" s="16" t="s">
        <v>15</v>
      </c>
    </row>
    <row r="17" spans="1:12" ht="12.75" customHeight="1">
      <c r="A17" s="3">
        <v>2011</v>
      </c>
      <c r="B17" s="4">
        <f t="shared" si="0"/>
        <v>2960155</v>
      </c>
      <c r="C17" s="5">
        <v>688540</v>
      </c>
      <c r="D17" s="5">
        <v>853612</v>
      </c>
      <c r="E17" s="5">
        <v>271500</v>
      </c>
      <c r="F17" s="5">
        <v>139199</v>
      </c>
      <c r="G17" s="5">
        <v>118197</v>
      </c>
      <c r="H17" s="5">
        <v>192483</v>
      </c>
      <c r="I17" s="5">
        <v>458011</v>
      </c>
      <c r="J17" s="5">
        <f>+86068+152545</f>
        <v>238613</v>
      </c>
      <c r="K17" s="16" t="s">
        <v>15</v>
      </c>
      <c r="L17" s="16" t="s">
        <v>15</v>
      </c>
    </row>
    <row r="18" spans="1:12" ht="12.75" customHeight="1">
      <c r="A18" s="3">
        <v>2012</v>
      </c>
      <c r="B18" s="4">
        <f t="shared" si="0"/>
        <v>2845989</v>
      </c>
      <c r="C18" s="5">
        <v>668484</v>
      </c>
      <c r="D18" s="5">
        <v>780027</v>
      </c>
      <c r="E18" s="5">
        <v>278321</v>
      </c>
      <c r="F18" s="5">
        <v>118355</v>
      </c>
      <c r="G18" s="5">
        <v>111019</v>
      </c>
      <c r="H18" s="5">
        <v>167750</v>
      </c>
      <c r="I18" s="5">
        <v>484458</v>
      </c>
      <c r="J18" s="5">
        <v>237575</v>
      </c>
      <c r="K18" s="16" t="s">
        <v>15</v>
      </c>
      <c r="L18" s="16" t="s">
        <v>15</v>
      </c>
    </row>
    <row r="19" spans="1:12" ht="12.75" customHeight="1">
      <c r="A19" s="3">
        <v>2013</v>
      </c>
      <c r="B19" s="4">
        <f t="shared" si="0"/>
        <v>2815322</v>
      </c>
      <c r="C19" s="5">
        <v>610565</v>
      </c>
      <c r="D19" s="5">
        <v>766852</v>
      </c>
      <c r="E19" s="5">
        <v>286632</v>
      </c>
      <c r="F19" s="5">
        <v>111035</v>
      </c>
      <c r="G19" s="5">
        <v>107697</v>
      </c>
      <c r="H19" s="5">
        <v>170412</v>
      </c>
      <c r="I19" s="5">
        <v>489525</v>
      </c>
      <c r="J19" s="5">
        <v>272604</v>
      </c>
      <c r="K19" s="16" t="s">
        <v>15</v>
      </c>
      <c r="L19" s="16" t="s">
        <v>15</v>
      </c>
    </row>
    <row r="20" spans="1:12" ht="12.75" customHeight="1">
      <c r="A20" s="3">
        <v>2014</v>
      </c>
      <c r="B20" s="4">
        <f t="shared" si="0"/>
        <v>2810651</v>
      </c>
      <c r="C20" s="5">
        <v>576879</v>
      </c>
      <c r="D20" s="5">
        <v>842633</v>
      </c>
      <c r="E20" s="5">
        <v>279290</v>
      </c>
      <c r="F20" s="5">
        <v>101040</v>
      </c>
      <c r="G20" s="5">
        <v>102960</v>
      </c>
      <c r="H20" s="5">
        <v>122561</v>
      </c>
      <c r="I20" s="5">
        <v>489816</v>
      </c>
      <c r="J20" s="5">
        <v>295472</v>
      </c>
      <c r="K20" s="16" t="s">
        <v>15</v>
      </c>
      <c r="L20" s="16" t="s">
        <v>15</v>
      </c>
    </row>
    <row r="21" spans="1:12" ht="12.75" customHeight="1">
      <c r="A21" s="3">
        <v>2015</v>
      </c>
      <c r="B21" s="4">
        <f t="shared" si="0"/>
        <v>2964841.164683593</v>
      </c>
      <c r="C21" s="5">
        <v>620593.498617477</v>
      </c>
      <c r="D21" s="5">
        <v>935846.7649537472</v>
      </c>
      <c r="E21" s="5">
        <v>256634.1071030706</v>
      </c>
      <c r="F21" s="5">
        <v>126025.8682268038</v>
      </c>
      <c r="G21" s="5">
        <v>128901.86527726003</v>
      </c>
      <c r="H21" s="5">
        <v>146585.04216460968</v>
      </c>
      <c r="I21" s="5">
        <v>424591.61476009816</v>
      </c>
      <c r="J21" s="5">
        <v>325662.4035805263</v>
      </c>
      <c r="K21" s="16" t="s">
        <v>15</v>
      </c>
      <c r="L21" s="16" t="s">
        <v>15</v>
      </c>
    </row>
    <row r="22" spans="1:12" ht="12.75" customHeight="1">
      <c r="A22" s="3">
        <v>2016</v>
      </c>
      <c r="B22" s="4">
        <f>SUM(C22:L22)</f>
        <v>3328449</v>
      </c>
      <c r="C22" s="5">
        <v>695400</v>
      </c>
      <c r="D22" s="5">
        <v>950002</v>
      </c>
      <c r="E22" s="5">
        <v>283585</v>
      </c>
      <c r="F22" s="5">
        <v>171501</v>
      </c>
      <c r="G22" s="5">
        <v>159947</v>
      </c>
      <c r="H22" s="5">
        <v>145465</v>
      </c>
      <c r="I22" s="5">
        <v>496283</v>
      </c>
      <c r="J22" s="5">
        <v>426266</v>
      </c>
      <c r="K22" s="16" t="s">
        <v>15</v>
      </c>
      <c r="L22" s="16" t="s">
        <v>15</v>
      </c>
    </row>
    <row r="23" spans="1:12" ht="15">
      <c r="A23" s="3">
        <v>2017</v>
      </c>
      <c r="B23" s="4">
        <f>SUM(C23:L23)</f>
        <v>3940790.429440856</v>
      </c>
      <c r="C23" s="14">
        <v>824016.2999362618</v>
      </c>
      <c r="D23" s="14">
        <v>1077525.5554416114</v>
      </c>
      <c r="E23" s="14">
        <v>303256.70911982324</v>
      </c>
      <c r="F23" s="14">
        <v>210194.67715161986</v>
      </c>
      <c r="G23" s="14">
        <v>217484.41987879266</v>
      </c>
      <c r="H23" s="14">
        <v>220684.4608304893</v>
      </c>
      <c r="I23" s="14">
        <v>670134.3070822576</v>
      </c>
      <c r="J23" s="5">
        <v>417494</v>
      </c>
      <c r="K23" s="16" t="s">
        <v>15</v>
      </c>
      <c r="L23" s="16" t="s">
        <v>15</v>
      </c>
    </row>
    <row r="24" spans="1:12" ht="13.5" customHeight="1">
      <c r="A24" s="3">
        <v>2018</v>
      </c>
      <c r="B24" s="4">
        <f>+C24+D24+E24+F24+G24+H24+I24+J24+L24+K24</f>
        <v>3711948</v>
      </c>
      <c r="C24" s="18">
        <v>727421</v>
      </c>
      <c r="D24" s="18">
        <v>1051593</v>
      </c>
      <c r="E24" s="18">
        <v>288071</v>
      </c>
      <c r="F24" s="18">
        <v>217453</v>
      </c>
      <c r="G24" s="18">
        <v>220264</v>
      </c>
      <c r="H24" s="18">
        <v>229870</v>
      </c>
      <c r="I24" s="18">
        <v>605547</v>
      </c>
      <c r="J24" s="20" t="s">
        <v>15</v>
      </c>
      <c r="K24" s="18">
        <v>222230</v>
      </c>
      <c r="L24" s="18">
        <v>149499</v>
      </c>
    </row>
    <row r="25" spans="1:12" ht="13.5" customHeight="1">
      <c r="A25" s="3">
        <v>2019</v>
      </c>
      <c r="B25" s="4">
        <f>SUM(C25:L25)</f>
        <v>3220602</v>
      </c>
      <c r="C25" s="18">
        <v>584251</v>
      </c>
      <c r="D25" s="18">
        <v>1003379</v>
      </c>
      <c r="E25" s="18">
        <v>285988</v>
      </c>
      <c r="F25" s="18">
        <v>143268</v>
      </c>
      <c r="G25" s="18">
        <v>174514</v>
      </c>
      <c r="H25" s="18">
        <v>165832</v>
      </c>
      <c r="I25" s="18">
        <v>565825</v>
      </c>
      <c r="J25" s="20" t="s">
        <v>15</v>
      </c>
      <c r="K25" s="18">
        <v>140179</v>
      </c>
      <c r="L25" s="18">
        <v>157366</v>
      </c>
    </row>
    <row r="26" spans="1:12" ht="13.5" customHeight="1">
      <c r="A26" s="3">
        <v>2020</v>
      </c>
      <c r="B26" s="4" t="s">
        <v>15</v>
      </c>
      <c r="C26" s="4" t="s">
        <v>15</v>
      </c>
      <c r="D26" s="4" t="s">
        <v>15</v>
      </c>
      <c r="E26" s="4" t="s">
        <v>15</v>
      </c>
      <c r="F26" s="4" t="s">
        <v>15</v>
      </c>
      <c r="G26" s="4" t="s">
        <v>15</v>
      </c>
      <c r="H26" s="4" t="s">
        <v>15</v>
      </c>
      <c r="I26" s="4" t="s">
        <v>15</v>
      </c>
      <c r="J26" s="4" t="s">
        <v>15</v>
      </c>
      <c r="K26" s="4" t="s">
        <v>15</v>
      </c>
      <c r="L26" s="4" t="s">
        <v>15</v>
      </c>
    </row>
    <row r="27" spans="1:12" ht="13.5" customHeight="1">
      <c r="A27" s="3">
        <v>2021</v>
      </c>
      <c r="B27" s="4">
        <f>SUM(C27:L27)</f>
        <v>233536</v>
      </c>
      <c r="C27" s="21">
        <f>22132+38708</f>
        <v>60840</v>
      </c>
      <c r="D27" s="21">
        <f>51798+38386</f>
        <v>90184</v>
      </c>
      <c r="E27" s="21">
        <f>8399+10582</f>
        <v>18981</v>
      </c>
      <c r="F27" s="21">
        <f>3516+8216</f>
        <v>11732</v>
      </c>
      <c r="G27" s="21">
        <f>2485+7445</f>
        <v>9930</v>
      </c>
      <c r="H27" s="21">
        <f>92+10088</f>
        <v>10180</v>
      </c>
      <c r="I27" s="21">
        <f>2581+9870</f>
        <v>12451</v>
      </c>
      <c r="J27" s="22" t="s">
        <v>15</v>
      </c>
      <c r="K27" s="21">
        <v>6223</v>
      </c>
      <c r="L27" s="21">
        <f>3160+9855</f>
        <v>13015</v>
      </c>
    </row>
    <row r="28" spans="1:11" ht="9" customHeight="1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20" s="8" customFormat="1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9"/>
      <c r="O29" s="9"/>
      <c r="P29" s="9"/>
      <c r="Q29" s="9"/>
      <c r="R29" s="9"/>
      <c r="S29" s="9"/>
      <c r="T29" s="9"/>
    </row>
    <row r="30" s="12" customFormat="1" ht="12.75" customHeight="1">
      <c r="A30" s="12" t="s">
        <v>6</v>
      </c>
    </row>
    <row r="31" s="12" customFormat="1" ht="12.75" customHeight="1">
      <c r="A31" s="12" t="s">
        <v>3</v>
      </c>
    </row>
    <row r="32" s="12" customFormat="1" ht="11.25" customHeight="1">
      <c r="A32" s="12" t="s">
        <v>17</v>
      </c>
    </row>
    <row r="33" s="12" customFormat="1" ht="12.75" customHeight="1">
      <c r="A33" s="12" t="s">
        <v>18</v>
      </c>
    </row>
    <row r="34" s="12" customFormat="1" ht="8.25" customHeight="1"/>
    <row r="35" spans="9:11" ht="12.75" customHeight="1">
      <c r="I35" s="15"/>
      <c r="J35" s="17"/>
      <c r="K35" s="19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</sheetData>
  <sheetProtection/>
  <printOptions/>
  <pageMargins left="0.35433070866141736" right="0.5905511811023623" top="0.5511811023622047" bottom="0.5511811023622047" header="0" footer="0"/>
  <pageSetup horizontalDpi="600" verticalDpi="600" orientation="portrait" paperSize="9" r:id="rId1"/>
  <headerFooter alignWithMargins="0">
    <oddFooter>&amp;C&amp;"Arial,Normal"&amp;10 288</oddFooter>
  </headerFooter>
  <ignoredErrors>
    <ignoredError sqref="B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DellGL1</dc:creator>
  <cp:keywords/>
  <dc:description/>
  <cp:lastModifiedBy>Stella Landeira</cp:lastModifiedBy>
  <cp:lastPrinted>2012-05-08T13:50:47Z</cp:lastPrinted>
  <dcterms:created xsi:type="dcterms:W3CDTF">1999-02-12T13:50:25Z</dcterms:created>
  <dcterms:modified xsi:type="dcterms:W3CDTF">2022-11-18T18:22:56Z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692859ca-c2e9-420a-a6ed-b7cf3b9be969</vt:lpwstr>
  </property>
</Properties>
</file>