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00" windowHeight="9525"/>
  </bookViews>
  <sheets>
    <sheet name="4.5.5" sheetId="1" r:id="rId1"/>
  </sheets>
  <definedNames>
    <definedName name="_xlnm.Print_Area" localSheetId="0">'4.5.5'!$A$1:$D$34</definedName>
  </definedNames>
  <calcPr calcId="145621"/>
</workbook>
</file>

<file path=xl/calcChain.xml><?xml version="1.0" encoding="utf-8"?>
<calcChain xmlns="http://schemas.openxmlformats.org/spreadsheetml/2006/main">
  <c r="V25" i="1" l="1"/>
  <c r="V24" i="1"/>
  <c r="X23" i="1"/>
  <c r="W23" i="1"/>
  <c r="V23" i="1"/>
  <c r="V22" i="1"/>
  <c r="V21" i="1"/>
  <c r="V20" i="1"/>
  <c r="X19" i="1"/>
  <c r="W19" i="1"/>
  <c r="V18" i="1"/>
  <c r="X16" i="1"/>
  <c r="W16" i="1"/>
  <c r="V13" i="1"/>
  <c r="V12" i="1"/>
  <c r="V11" i="1"/>
  <c r="V10" i="1"/>
  <c r="V9" i="1"/>
  <c r="W8" i="1"/>
  <c r="V8" i="1" s="1"/>
  <c r="V19" i="1" l="1"/>
  <c r="V16" i="1"/>
  <c r="W7" i="1"/>
  <c r="X7" i="1"/>
  <c r="R25" i="1"/>
  <c r="R24" i="1"/>
  <c r="T23" i="1"/>
  <c r="S23" i="1"/>
  <c r="R23" i="1" s="1"/>
  <c r="R22" i="1"/>
  <c r="R21" i="1"/>
  <c r="R20" i="1"/>
  <c r="T19" i="1"/>
  <c r="S19" i="1"/>
  <c r="R18" i="1"/>
  <c r="T16" i="1"/>
  <c r="R16" i="1" s="1"/>
  <c r="S16" i="1"/>
  <c r="R13" i="1"/>
  <c r="R12" i="1"/>
  <c r="R11" i="1"/>
  <c r="R10" i="1"/>
  <c r="R9" i="1"/>
  <c r="S8" i="1"/>
  <c r="R8" i="1" s="1"/>
  <c r="V7" i="1" l="1"/>
  <c r="R19" i="1"/>
  <c r="S7" i="1"/>
  <c r="T7" i="1"/>
  <c r="R7" i="1" l="1"/>
  <c r="N25" i="1" l="1"/>
  <c r="N24" i="1"/>
  <c r="P23" i="1"/>
  <c r="O23" i="1"/>
  <c r="N23" i="1" s="1"/>
  <c r="N22" i="1"/>
  <c r="N21" i="1"/>
  <c r="N20" i="1"/>
  <c r="P19" i="1"/>
  <c r="O19" i="1"/>
  <c r="O7" i="1" s="1"/>
  <c r="N18" i="1"/>
  <c r="P16" i="1"/>
  <c r="O16" i="1"/>
  <c r="N13" i="1"/>
  <c r="N12" i="1"/>
  <c r="N11" i="1"/>
  <c r="N10" i="1"/>
  <c r="N9" i="1"/>
  <c r="O8" i="1"/>
  <c r="N8" i="1" s="1"/>
  <c r="N7" i="1" l="1"/>
  <c r="N19" i="1"/>
  <c r="P7" i="1"/>
  <c r="N16" i="1"/>
  <c r="K8" i="1" l="1"/>
  <c r="J13" i="1"/>
  <c r="K16" i="1"/>
  <c r="L16" i="1"/>
  <c r="J18" i="1"/>
  <c r="K19" i="1"/>
  <c r="J19" i="1" s="1"/>
  <c r="L19" i="1"/>
  <c r="J22" i="1"/>
  <c r="K23" i="1"/>
  <c r="L23" i="1"/>
  <c r="J25" i="1"/>
  <c r="J23" i="1" l="1"/>
  <c r="J16" i="1"/>
  <c r="L7" i="1"/>
  <c r="K7" i="1"/>
  <c r="J7" i="1"/>
  <c r="F25" i="1" l="1"/>
  <c r="B25" i="1"/>
  <c r="H23" i="1"/>
  <c r="G23" i="1"/>
  <c r="D23" i="1"/>
  <c r="C23" i="1"/>
  <c r="B23" i="1" s="1"/>
  <c r="F22" i="1"/>
  <c r="B22" i="1"/>
  <c r="B21" i="1"/>
  <c r="B20" i="1"/>
  <c r="H19" i="1"/>
  <c r="G19" i="1"/>
  <c r="F19" i="1" s="1"/>
  <c r="D19" i="1"/>
  <c r="C19" i="1"/>
  <c r="F18" i="1"/>
  <c r="B18" i="1"/>
  <c r="B16" i="1" s="1"/>
  <c r="H16" i="1"/>
  <c r="G16" i="1"/>
  <c r="D16" i="1"/>
  <c r="C16" i="1"/>
  <c r="F13" i="1"/>
  <c r="B13" i="1"/>
  <c r="B12" i="1"/>
  <c r="B11" i="1"/>
  <c r="B10" i="1"/>
  <c r="B9" i="1"/>
  <c r="G8" i="1"/>
  <c r="F8" i="1"/>
  <c r="C8" i="1"/>
  <c r="D7" i="1"/>
  <c r="C7" i="1" l="1"/>
  <c r="G7" i="1"/>
  <c r="B19" i="1"/>
  <c r="F23" i="1"/>
  <c r="H7" i="1"/>
  <c r="B8" i="1"/>
  <c r="F16" i="1"/>
  <c r="F7" i="1" l="1"/>
  <c r="B7" i="1"/>
</calcChain>
</file>

<file path=xl/sharedStrings.xml><?xml version="1.0" encoding="utf-8"?>
<sst xmlns="http://schemas.openxmlformats.org/spreadsheetml/2006/main" count="153" uniqueCount="34">
  <si>
    <t>Fuente de generación</t>
  </si>
  <si>
    <t>Total</t>
  </si>
  <si>
    <t>-</t>
  </si>
  <si>
    <t>(3): Incluye Sierra de Caracoles (I y II) y Juan Pablo Terra.</t>
  </si>
  <si>
    <t>(4): Incluye microgeneración (autónoma y conectada a la red).</t>
  </si>
  <si>
    <t xml:space="preserve">    UTE - Central Palmar - Constitución</t>
  </si>
  <si>
    <t xml:space="preserve">    UTE - Central Baygorria</t>
  </si>
  <si>
    <t xml:space="preserve">    UTE - Central Gabriel Terra</t>
  </si>
  <si>
    <t xml:space="preserve">    CTM - Central Salto Grande (2)</t>
  </si>
  <si>
    <t xml:space="preserve">    UTE</t>
  </si>
  <si>
    <t xml:space="preserve">    Otros generadores</t>
  </si>
  <si>
    <t xml:space="preserve">    UTE (3)</t>
  </si>
  <si>
    <t xml:space="preserve">    Otros generadores (4)</t>
  </si>
  <si>
    <t xml:space="preserve">    UTE (5)</t>
  </si>
  <si>
    <t xml:space="preserve">  Centrales hidroeléctricas</t>
  </si>
  <si>
    <t xml:space="preserve">  Centrales térmicas (biomasa)</t>
  </si>
  <si>
    <t xml:space="preserve">  Generadores eólicos</t>
  </si>
  <si>
    <t xml:space="preserve">  Generadores fotovoltaicos</t>
  </si>
  <si>
    <t>Período: 2016 -</t>
  </si>
  <si>
    <t>Servicio público</t>
  </si>
  <si>
    <t xml:space="preserve">
Auto-producción</t>
  </si>
  <si>
    <t xml:space="preserve">  Centrales térmicas (fósil) (6)</t>
  </si>
  <si>
    <t xml:space="preserve">    Mixto (UTE-privados) (7)</t>
  </si>
  <si>
    <t>Energía eléctrica generada bruta, por año, según fuente de generación (gigawatt-hora) (1)</t>
  </si>
  <si>
    <t xml:space="preserve">Fuentes: Ministerio de Industria, Energía y Minería (MIEM), Administración Nacional de Usinas y Trasmisiones Eléctricas (UTE) y Comisión Técnica </t>
  </si>
  <si>
    <t>Mixta de Salto Grande.</t>
  </si>
  <si>
    <t>(1): Energía eléctrica generada bruta total. Incluye generación de energía eléctrica de servicio público, así como la generación de autoproducción.</t>
  </si>
  <si>
    <t>Para las centrales de servicio público incluyendo: generadores eólicos, generadores fotovoltaicos, centrales térmicas-fósiles (ciclo combinado</t>
  </si>
  <si>
    <t xml:space="preserve">y motores) y centrales térmicas-biomasa, la energía eléctrica generada no es la bruta sino la que se inyecta a la red. </t>
  </si>
  <si>
    <t>(2): Corresponde al 50% de la generación de Salto Grande, que le corresponde a Uruguay por convenio.</t>
  </si>
  <si>
    <t>(5): Incluye Asahi y Cerros de Vera.</t>
  </si>
  <si>
    <t>(6): No se informa apertura entre UTE y Otros generadores por secreto estadístico.</t>
  </si>
  <si>
    <t>(7): Incluye Artilleros, Pampa, Valentines y Colonia Arias.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</si>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</sst>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_)"/>
    <numFmt numFmtId="166" formatCode="_-* #,##0.00\ _P_t_a_-;\-* #,##0.00\ _P_t_a_-;_-* &quot;-&quot;??\ _P_t_a_-;_-@_-"/>
    <numFmt numFmtId="167" formatCode="#,##0.000"/>
    <numFmt numFmtId="168" formatCode="0.0_)"/>
    <numFmt numFmtId="169" formatCode="_ * #,##0.00_ ;_ * \-#,##0.00_ ;_ * &quot;-&quot;??_ ;_ @_ "/>
    <numFmt numFmtId="170" formatCode="#,##0.0"/>
    <numFmt numFmtId="171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Courier"/>
    </font>
    <font>
      <sz val="10"/>
      <name val="Arial"/>
    </font>
    <font>
      <sz val="10"/>
      <name val="Arial"/>
      <family val="2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5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164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1" fillId="0" borderId="0"/>
    <xf numFmtId="0" fontId="12" fillId="0" borderId="0"/>
    <xf numFmtId="0" fontId="3" fillId="0" borderId="0"/>
    <xf numFmtId="0" fontId="3" fillId="0" borderId="0"/>
    <xf numFmtId="0" fontId="2" fillId="0" borderId="0"/>
    <xf numFmtId="168" fontId="11" fillId="0" borderId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64" fontId="14" fillId="0" borderId="0" applyFont="0" applyFill="0" applyBorder="0" applyAlignment="0" applyProtection="0"/>
  </cellStyleXfs>
  <cellXfs count="27">
    <xf numFmtId="0" fontId="0" fillId="0" borderId="0" xfId="0"/>
    <xf numFmtId="0" fontId="8" fillId="2" borderId="0" xfId="20" applyFont="1" applyFill="1" applyBorder="1"/>
    <xf numFmtId="0" fontId="9" fillId="2" borderId="0" xfId="1" applyFont="1" applyFill="1" applyBorder="1" applyAlignment="1"/>
    <xf numFmtId="0" fontId="9" fillId="2" borderId="0" xfId="1" applyFont="1" applyFill="1" applyBorder="1"/>
    <xf numFmtId="0" fontId="0" fillId="2" borderId="0" xfId="0" applyFill="1"/>
    <xf numFmtId="167" fontId="9" fillId="2" borderId="0" xfId="9" quotePrefix="1" applyNumberFormat="1" applyFont="1" applyFill="1" applyBorder="1" applyAlignment="1">
      <alignment horizontal="right"/>
    </xf>
    <xf numFmtId="0" fontId="8" fillId="3" borderId="0" xfId="0" applyFont="1" applyFill="1"/>
    <xf numFmtId="0" fontId="13" fillId="3" borderId="0" xfId="20" applyFont="1" applyFill="1" applyBorder="1"/>
    <xf numFmtId="0" fontId="8" fillId="3" borderId="0" xfId="20" applyFont="1" applyFill="1" applyBorder="1"/>
    <xf numFmtId="167" fontId="9" fillId="3" borderId="0" xfId="9" quotePrefix="1" applyNumberFormat="1" applyFont="1" applyFill="1" applyBorder="1" applyAlignment="1">
      <alignment horizontal="right"/>
    </xf>
    <xf numFmtId="0" fontId="9" fillId="3" borderId="0" xfId="1" applyFont="1" applyFill="1" applyBorder="1" applyAlignment="1"/>
    <xf numFmtId="0" fontId="9" fillId="3" borderId="0" xfId="1" applyFont="1" applyFill="1" applyBorder="1"/>
    <xf numFmtId="0" fontId="0" fillId="3" borderId="0" xfId="0" applyFill="1"/>
    <xf numFmtId="0" fontId="0" fillId="2" borderId="0" xfId="0" applyFill="1" applyAlignment="1">
      <alignment horizontal="right"/>
    </xf>
    <xf numFmtId="170" fontId="8" fillId="2" borderId="1" xfId="12" applyNumberFormat="1" applyFont="1" applyFill="1" applyBorder="1" applyAlignment="1">
      <alignment horizontal="right" vertical="center"/>
    </xf>
    <xf numFmtId="170" fontId="9" fillId="2" borderId="1" xfId="12" applyNumberFormat="1" applyFont="1" applyFill="1" applyBorder="1" applyAlignment="1">
      <alignment horizontal="right" vertical="center"/>
    </xf>
    <xf numFmtId="171" fontId="8" fillId="2" borderId="0" xfId="22" applyNumberFormat="1" applyFont="1" applyFill="1" applyBorder="1" applyAlignment="1">
      <alignment horizontal="right"/>
    </xf>
    <xf numFmtId="171" fontId="9" fillId="2" borderId="0" xfId="22" applyNumberFormat="1" applyFont="1" applyFill="1" applyBorder="1" applyAlignment="1">
      <alignment horizontal="right"/>
    </xf>
    <xf numFmtId="0" fontId="8" fillId="2" borderId="0" xfId="20" applyFont="1" applyFill="1" applyBorder="1" applyAlignment="1">
      <alignment horizontal="left" indent="2"/>
    </xf>
    <xf numFmtId="170" fontId="9" fillId="2" borderId="0" xfId="9" applyNumberFormat="1" applyFont="1" applyFill="1" applyBorder="1" applyAlignment="1">
      <alignment horizontal="right"/>
    </xf>
    <xf numFmtId="170" fontId="9" fillId="2" borderId="0" xfId="9" quotePrefix="1" applyNumberFormat="1" applyFont="1" applyFill="1" applyBorder="1" applyAlignment="1">
      <alignment horizontal="right"/>
    </xf>
    <xf numFmtId="0" fontId="8" fillId="3" borderId="0" xfId="20" applyFont="1" applyFill="1" applyBorder="1" applyAlignment="1"/>
    <xf numFmtId="3" fontId="8" fillId="3" borderId="0" xfId="9" applyNumberFormat="1" applyFont="1" applyFill="1" applyBorder="1" applyAlignment="1">
      <alignment horizontal="right" vertical="center"/>
    </xf>
    <xf numFmtId="3" fontId="8" fillId="3" borderId="0" xfId="9" applyNumberFormat="1" applyFont="1" applyFill="1" applyBorder="1" applyAlignment="1">
      <alignment horizontal="right" wrapText="1"/>
    </xf>
    <xf numFmtId="0" fontId="0" fillId="3" borderId="0" xfId="0" applyFill="1" applyAlignment="1">
      <alignment horizontal="right"/>
    </xf>
    <xf numFmtId="0" fontId="8" fillId="3" borderId="0" xfId="20" applyFont="1" applyFill="1" applyBorder="1" applyAlignment="1">
      <alignment horizontal="right"/>
    </xf>
    <xf numFmtId="0" fontId="8" fillId="3" borderId="2" xfId="20" applyFont="1" applyFill="1" applyBorder="1" applyAlignment="1">
      <alignment horizontal="center"/>
    </xf>
  </cellXfs>
  <cellStyles count="23">
    <cellStyle name="=C:\WINNT\SYSTEM32\COMMAND.COM" xfId="20"/>
    <cellStyle name="F2" xfId="2"/>
    <cellStyle name="F3" xfId="3"/>
    <cellStyle name="F4" xfId="4"/>
    <cellStyle name="F5" xfId="5"/>
    <cellStyle name="F6" xfId="6"/>
    <cellStyle name="F7" xfId="7"/>
    <cellStyle name="F8" xfId="8"/>
    <cellStyle name="Millares" xfId="22" builtinId="3"/>
    <cellStyle name="Millares 2" xfId="10"/>
    <cellStyle name="Millares 3" xfId="11"/>
    <cellStyle name="Millares 4" xfId="9"/>
    <cellStyle name="Normal" xfId="0" builtinId="0"/>
    <cellStyle name="Normal 2" xfId="12"/>
    <cellStyle name="Normal 2 2" xfId="13"/>
    <cellStyle name="Normal 2 3" xfId="14"/>
    <cellStyle name="Normal 2 4" xfId="21"/>
    <cellStyle name="Normal 3" xfId="15"/>
    <cellStyle name="Normal 4" xfId="16"/>
    <cellStyle name="Normal 5" xfId="17"/>
    <cellStyle name="Normal 6" xfId="1"/>
    <cellStyle name="Normal 7" xfId="19"/>
    <cellStyle name="Porcentaje 2" xfId="1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V4" sqref="V4:X4"/>
    </sheetView>
  </sheetViews>
  <sheetFormatPr baseColWidth="10" defaultRowHeight="15" x14ac:dyDescent="0.25"/>
  <cols>
    <col min="1" max="1" width="33.5703125" style="4" customWidth="1"/>
    <col min="2" max="2" width="12.7109375" style="4" customWidth="1"/>
    <col min="3" max="4" width="15.7109375" style="4" customWidth="1"/>
    <col min="5" max="5" width="1.7109375" style="4" customWidth="1"/>
    <col min="6" max="6" width="12.7109375" style="4" customWidth="1"/>
    <col min="7" max="8" width="15.7109375" style="4" customWidth="1"/>
    <col min="9" max="9" width="4.7109375" style="4" customWidth="1"/>
    <col min="10" max="10" width="12.42578125" style="4" customWidth="1"/>
    <col min="11" max="11" width="15.42578125" style="4" customWidth="1"/>
    <col min="12" max="12" width="12.85546875" style="4" customWidth="1"/>
    <col min="13" max="13" width="1.85546875" style="4" customWidth="1"/>
    <col min="14" max="14" width="12.140625" style="4" customWidth="1"/>
    <col min="15" max="15" width="15" style="4" customWidth="1"/>
    <col min="16" max="16" width="16.140625" style="4" customWidth="1"/>
    <col min="17" max="17" width="2.5703125" style="4" customWidth="1"/>
    <col min="18" max="18" width="15.140625" style="4" customWidth="1"/>
    <col min="19" max="19" width="13.85546875" style="4" customWidth="1"/>
    <col min="20" max="20" width="16.140625" style="4" customWidth="1"/>
    <col min="21" max="21" width="2.42578125" style="4" customWidth="1"/>
    <col min="22" max="16384" width="11.42578125" style="4"/>
  </cols>
  <sheetData>
    <row r="1" spans="1:24" s="7" customFormat="1" ht="15" customHeight="1" x14ac:dyDescent="0.25">
      <c r="A1" s="7" t="s">
        <v>23</v>
      </c>
    </row>
    <row r="2" spans="1:24" s="8" customFormat="1" ht="15" customHeight="1" x14ac:dyDescent="0.2">
      <c r="A2" s="6" t="s">
        <v>18</v>
      </c>
    </row>
    <row r="3" spans="1:24" s="8" customFormat="1" ht="9" customHeight="1" x14ac:dyDescent="0.2">
      <c r="A3" s="6"/>
    </row>
    <row r="4" spans="1:24" s="8" customFormat="1" ht="12.75" customHeight="1" x14ac:dyDescent="0.2">
      <c r="A4" s="8" t="s">
        <v>0</v>
      </c>
      <c r="B4" s="26">
        <v>2016</v>
      </c>
      <c r="C4" s="26"/>
      <c r="D4" s="26"/>
      <c r="F4" s="26">
        <v>2017</v>
      </c>
      <c r="G4" s="26"/>
      <c r="H4" s="26"/>
      <c r="J4" s="26">
        <v>2018</v>
      </c>
      <c r="K4" s="26"/>
      <c r="L4" s="26"/>
      <c r="N4" s="26">
        <v>2019</v>
      </c>
      <c r="O4" s="26"/>
      <c r="P4" s="26"/>
      <c r="R4" s="26">
        <v>2020</v>
      </c>
      <c r="S4" s="26"/>
      <c r="T4" s="26"/>
      <c r="V4" s="26">
        <v>2021</v>
      </c>
      <c r="W4" s="26"/>
      <c r="X4" s="26"/>
    </row>
    <row r="5" spans="1:24" s="12" customFormat="1" ht="12.75" customHeight="1" x14ac:dyDescent="0.25">
      <c r="A5" s="8"/>
      <c r="B5" s="22" t="s">
        <v>1</v>
      </c>
      <c r="C5" s="23" t="s">
        <v>19</v>
      </c>
      <c r="D5" s="23" t="s">
        <v>20</v>
      </c>
      <c r="E5" s="24"/>
      <c r="F5" s="22" t="s">
        <v>1</v>
      </c>
      <c r="G5" s="23" t="s">
        <v>19</v>
      </c>
      <c r="H5" s="23" t="s">
        <v>20</v>
      </c>
      <c r="J5" s="25" t="s">
        <v>1</v>
      </c>
      <c r="K5" s="21" t="s">
        <v>19</v>
      </c>
      <c r="L5" s="21" t="s">
        <v>20</v>
      </c>
      <c r="N5" s="25" t="s">
        <v>1</v>
      </c>
      <c r="O5" s="25" t="s">
        <v>19</v>
      </c>
      <c r="P5" s="25" t="s">
        <v>20</v>
      </c>
      <c r="R5" s="25" t="s">
        <v>1</v>
      </c>
      <c r="S5" s="25" t="s">
        <v>19</v>
      </c>
      <c r="T5" s="25" t="s">
        <v>20</v>
      </c>
      <c r="V5" s="25" t="s">
        <v>1</v>
      </c>
      <c r="W5" s="25" t="s">
        <v>19</v>
      </c>
      <c r="X5" s="25" t="s">
        <v>20</v>
      </c>
    </row>
    <row r="6" spans="1:24" ht="9" customHeight="1" thickBot="1" x14ac:dyDescent="0.3">
      <c r="B6" s="13"/>
      <c r="C6" s="13"/>
      <c r="D6" s="13"/>
      <c r="E6" s="13"/>
      <c r="F6" s="13"/>
      <c r="G6" s="13"/>
      <c r="H6" s="13"/>
      <c r="J6" s="13"/>
      <c r="K6" s="13"/>
      <c r="L6" s="13"/>
    </row>
    <row r="7" spans="1:24" ht="12.75" customHeight="1" thickBot="1" x14ac:dyDescent="0.3">
      <c r="A7" s="1" t="s">
        <v>1</v>
      </c>
      <c r="B7" s="14">
        <f>+B8+B13+B16+B19+B23</f>
        <v>13885.576499999997</v>
      </c>
      <c r="C7" s="15">
        <f>+C8+C13+C16+C19+C23</f>
        <v>12273.5345</v>
      </c>
      <c r="D7" s="15">
        <f>+D13+D16+D19+D25</f>
        <v>1612.0420000000001</v>
      </c>
      <c r="E7" s="16"/>
      <c r="F7" s="14">
        <f t="shared" ref="F7:F25" si="0">+G7+H7</f>
        <v>14363.892</v>
      </c>
      <c r="G7" s="15">
        <f>+G8+G13+G16+G19+G23</f>
        <v>12725.714</v>
      </c>
      <c r="H7" s="15">
        <f>+H13+H16+H19+H25</f>
        <v>1638.1780000000001</v>
      </c>
      <c r="J7" s="14">
        <f>+K7+L7</f>
        <v>14627.029</v>
      </c>
      <c r="K7" s="15">
        <f>+K8+K13+K16+K19+K23</f>
        <v>12875.521000000001</v>
      </c>
      <c r="L7" s="15">
        <f>+L13+L16+L19+L25</f>
        <v>1751.508</v>
      </c>
      <c r="N7" s="14">
        <f>+O7+P7</f>
        <v>16088.074000000001</v>
      </c>
      <c r="O7" s="15">
        <f>+O8+O13+O16+O19+O23</f>
        <v>14405.344000000001</v>
      </c>
      <c r="P7" s="15">
        <f>+P13+P16+P19+P25</f>
        <v>1682.73</v>
      </c>
      <c r="R7" s="14">
        <f>+S7+T7</f>
        <v>13557.147575950392</v>
      </c>
      <c r="S7" s="14">
        <f>+S8+S13+S16+S19+S23</f>
        <v>11832.151210308257</v>
      </c>
      <c r="T7" s="14">
        <f>+T13+T16+T19+T25</f>
        <v>1724.9963656421346</v>
      </c>
      <c r="V7" s="14">
        <f>+W7+X7</f>
        <v>15953.37300915406</v>
      </c>
      <c r="W7" s="14">
        <f>+W8+W13+W16+W19+W23</f>
        <v>14191.993291661651</v>
      </c>
      <c r="X7" s="14">
        <f>+X13+X16+X19+X25</f>
        <v>1761.3797174924091</v>
      </c>
    </row>
    <row r="8" spans="1:24" ht="12.75" customHeight="1" thickBot="1" x14ac:dyDescent="0.3">
      <c r="A8" s="1" t="s">
        <v>14</v>
      </c>
      <c r="B8" s="14">
        <f>SUM(B9:B12)</f>
        <v>7842.2364999999991</v>
      </c>
      <c r="C8" s="15">
        <f>SUM(C9:C12)</f>
        <v>7842.2364999999991</v>
      </c>
      <c r="D8" s="15" t="s">
        <v>2</v>
      </c>
      <c r="E8" s="17"/>
      <c r="F8" s="14">
        <f>SUM(F9:F12)</f>
        <v>7517.857</v>
      </c>
      <c r="G8" s="15">
        <f>SUM(G9:G12)</f>
        <v>7517.857</v>
      </c>
      <c r="H8" s="15" t="s">
        <v>2</v>
      </c>
      <c r="J8" s="14">
        <v>6556.6260000000002</v>
      </c>
      <c r="K8" s="15">
        <f>SUM(K9:K12)</f>
        <v>6556.6260000000002</v>
      </c>
      <c r="L8" s="15" t="s">
        <v>2</v>
      </c>
      <c r="N8" s="14">
        <f>+O8</f>
        <v>8108.2749999999996</v>
      </c>
      <c r="O8" s="15">
        <f>SUM(O9:O12)</f>
        <v>8108.2749999999996</v>
      </c>
      <c r="P8" s="15" t="s">
        <v>2</v>
      </c>
      <c r="R8" s="14">
        <f>+S8</f>
        <v>4093.9425000000001</v>
      </c>
      <c r="S8" s="15">
        <f>SUM(S9:S12)</f>
        <v>4093.9425000000001</v>
      </c>
      <c r="T8" s="15" t="s">
        <v>2</v>
      </c>
      <c r="V8" s="14">
        <f>+W8</f>
        <v>5272.8275995300501</v>
      </c>
      <c r="W8" s="15">
        <f>SUM(W9:W12)</f>
        <v>5272.8275995300501</v>
      </c>
      <c r="X8" s="15" t="s">
        <v>2</v>
      </c>
    </row>
    <row r="9" spans="1:24" ht="12.75" customHeight="1" thickBot="1" x14ac:dyDescent="0.3">
      <c r="A9" s="18" t="s">
        <v>5</v>
      </c>
      <c r="B9" s="14">
        <f>+C9</f>
        <v>1743.127</v>
      </c>
      <c r="C9" s="15">
        <v>1743.127</v>
      </c>
      <c r="D9" s="15" t="s">
        <v>2</v>
      </c>
      <c r="E9" s="17"/>
      <c r="F9" s="14">
        <v>1308.722</v>
      </c>
      <c r="G9" s="15">
        <v>1308.722</v>
      </c>
      <c r="H9" s="15" t="s">
        <v>2</v>
      </c>
      <c r="J9" s="14">
        <v>1235.4059999999999</v>
      </c>
      <c r="K9" s="15">
        <v>1235.4059999999999</v>
      </c>
      <c r="L9" s="15" t="s">
        <v>2</v>
      </c>
      <c r="N9" s="14">
        <f t="shared" ref="N9:N12" si="1">+O9</f>
        <v>1939.5340000000001</v>
      </c>
      <c r="O9" s="15">
        <v>1939.5340000000001</v>
      </c>
      <c r="P9" s="15" t="s">
        <v>2</v>
      </c>
      <c r="R9" s="14">
        <f t="shared" ref="R9:R12" si="2">+S9</f>
        <v>807.95899999999995</v>
      </c>
      <c r="S9" s="15">
        <v>807.95899999999995</v>
      </c>
      <c r="T9" s="15" t="s">
        <v>2</v>
      </c>
      <c r="V9" s="14">
        <f t="shared" ref="V9:V12" si="3">+W9</f>
        <v>1332.742</v>
      </c>
      <c r="W9" s="15">
        <v>1332.742</v>
      </c>
      <c r="X9" s="15" t="s">
        <v>2</v>
      </c>
    </row>
    <row r="10" spans="1:24" ht="12.75" customHeight="1" thickBot="1" x14ac:dyDescent="0.3">
      <c r="A10" s="18" t="s">
        <v>6</v>
      </c>
      <c r="B10" s="14">
        <f>+C10</f>
        <v>552.84500000000003</v>
      </c>
      <c r="C10" s="15">
        <v>552.84500000000003</v>
      </c>
      <c r="D10" s="15" t="s">
        <v>2</v>
      </c>
      <c r="E10" s="17"/>
      <c r="F10" s="14">
        <v>428.75400000000002</v>
      </c>
      <c r="G10" s="15">
        <v>428.75400000000002</v>
      </c>
      <c r="H10" s="15" t="s">
        <v>2</v>
      </c>
      <c r="J10" s="14">
        <v>487.02</v>
      </c>
      <c r="K10" s="15">
        <v>487.02</v>
      </c>
      <c r="L10" s="15" t="s">
        <v>2</v>
      </c>
      <c r="N10" s="14">
        <f t="shared" si="1"/>
        <v>558.14499999999998</v>
      </c>
      <c r="O10" s="15">
        <v>558.14499999999998</v>
      </c>
      <c r="P10" s="15" t="s">
        <v>2</v>
      </c>
      <c r="R10" s="14">
        <f t="shared" si="2"/>
        <v>321.98500000000001</v>
      </c>
      <c r="S10" s="15">
        <v>321.98500000000001</v>
      </c>
      <c r="T10" s="15" t="s">
        <v>2</v>
      </c>
      <c r="V10" s="14">
        <f t="shared" si="3"/>
        <v>480.63099999999997</v>
      </c>
      <c r="W10" s="15">
        <v>480.63099999999997</v>
      </c>
      <c r="X10" s="15" t="s">
        <v>2</v>
      </c>
    </row>
    <row r="11" spans="1:24" ht="12.75" customHeight="1" thickBot="1" x14ac:dyDescent="0.3">
      <c r="A11" s="18" t="s">
        <v>7</v>
      </c>
      <c r="B11" s="14">
        <f>+C11</f>
        <v>767.35</v>
      </c>
      <c r="C11" s="15">
        <v>767.35</v>
      </c>
      <c r="D11" s="15" t="s">
        <v>2</v>
      </c>
      <c r="E11" s="17"/>
      <c r="F11" s="14">
        <v>699.46299999999997</v>
      </c>
      <c r="G11" s="15">
        <v>699.46299999999997</v>
      </c>
      <c r="H11" s="15" t="s">
        <v>2</v>
      </c>
      <c r="J11" s="14">
        <v>605.649</v>
      </c>
      <c r="K11" s="15">
        <v>605.649</v>
      </c>
      <c r="L11" s="15" t="s">
        <v>2</v>
      </c>
      <c r="N11" s="14">
        <f t="shared" si="1"/>
        <v>892.303</v>
      </c>
      <c r="O11" s="15">
        <v>892.303</v>
      </c>
      <c r="P11" s="15" t="s">
        <v>2</v>
      </c>
      <c r="R11" s="14">
        <f t="shared" si="2"/>
        <v>397.88499999999999</v>
      </c>
      <c r="S11" s="15">
        <v>397.88499999999999</v>
      </c>
      <c r="T11" s="15" t="s">
        <v>2</v>
      </c>
      <c r="V11" s="14">
        <f t="shared" si="3"/>
        <v>596.12</v>
      </c>
      <c r="W11" s="15">
        <v>596.12</v>
      </c>
      <c r="X11" s="15" t="s">
        <v>2</v>
      </c>
    </row>
    <row r="12" spans="1:24" ht="12.75" customHeight="1" thickBot="1" x14ac:dyDescent="0.3">
      <c r="A12" s="18" t="s">
        <v>8</v>
      </c>
      <c r="B12" s="14">
        <f>+C12</f>
        <v>4778.9144999999999</v>
      </c>
      <c r="C12" s="15">
        <v>4778.9144999999999</v>
      </c>
      <c r="D12" s="15" t="s">
        <v>2</v>
      </c>
      <c r="E12" s="17"/>
      <c r="F12" s="14">
        <v>5080.9179999999997</v>
      </c>
      <c r="G12" s="15">
        <v>5080.9179999999997</v>
      </c>
      <c r="H12" s="15" t="s">
        <v>2</v>
      </c>
      <c r="J12" s="14">
        <v>4228.5510000000004</v>
      </c>
      <c r="K12" s="15">
        <v>4228.5510000000004</v>
      </c>
      <c r="L12" s="15" t="s">
        <v>2</v>
      </c>
      <c r="N12" s="14">
        <f t="shared" si="1"/>
        <v>4718.2929999999997</v>
      </c>
      <c r="O12" s="15">
        <v>4718.2929999999997</v>
      </c>
      <c r="P12" s="15" t="s">
        <v>2</v>
      </c>
      <c r="R12" s="14">
        <f t="shared" si="2"/>
        <v>2566.1134999999999</v>
      </c>
      <c r="S12" s="15">
        <v>2566.1134999999999</v>
      </c>
      <c r="T12" s="15" t="s">
        <v>2</v>
      </c>
      <c r="V12" s="14">
        <f t="shared" si="3"/>
        <v>2863.3345995300501</v>
      </c>
      <c r="W12" s="15">
        <v>2863.3345995300501</v>
      </c>
      <c r="X12" s="15" t="s">
        <v>2</v>
      </c>
    </row>
    <row r="13" spans="1:24" ht="12.75" customHeight="1" thickBot="1" x14ac:dyDescent="0.3">
      <c r="A13" s="1" t="s">
        <v>21</v>
      </c>
      <c r="B13" s="14">
        <f>+C13+D13</f>
        <v>464.36200000000002</v>
      </c>
      <c r="C13" s="15">
        <v>444.90100000000001</v>
      </c>
      <c r="D13" s="15">
        <v>19.460999999999999</v>
      </c>
      <c r="E13" s="17"/>
      <c r="F13" s="14">
        <f t="shared" si="0"/>
        <v>249.86399999999998</v>
      </c>
      <c r="G13" s="19">
        <v>248.06899999999999</v>
      </c>
      <c r="H13" s="15">
        <v>1.7949999999999999</v>
      </c>
      <c r="J13" s="14">
        <f>+K13+L13</f>
        <v>392.589</v>
      </c>
      <c r="K13" s="15">
        <v>390.798</v>
      </c>
      <c r="L13" s="15">
        <v>1.7909999999999999</v>
      </c>
      <c r="N13" s="14">
        <f>+O13+P13</f>
        <v>312.61099999999999</v>
      </c>
      <c r="O13" s="15">
        <v>310.89400000000001</v>
      </c>
      <c r="P13" s="15">
        <v>1.7170000000000001</v>
      </c>
      <c r="R13" s="14">
        <f>+S13+T13</f>
        <v>824.85341826129047</v>
      </c>
      <c r="S13" s="15">
        <v>818.72769743989602</v>
      </c>
      <c r="T13" s="15">
        <v>6.1257208213943999</v>
      </c>
      <c r="V13" s="14">
        <f>+W13+X13</f>
        <v>2469.1562761801688</v>
      </c>
      <c r="W13" s="15">
        <v>2462.9650144534598</v>
      </c>
      <c r="X13" s="15">
        <v>6.1912617267090901</v>
      </c>
    </row>
    <row r="14" spans="1:24" ht="12.75" customHeight="1" thickBot="1" x14ac:dyDescent="0.3">
      <c r="A14" s="18" t="s">
        <v>9</v>
      </c>
      <c r="B14" s="14" t="s">
        <v>2</v>
      </c>
      <c r="C14" s="15" t="s">
        <v>2</v>
      </c>
      <c r="D14" s="15" t="s">
        <v>2</v>
      </c>
      <c r="E14" s="17"/>
      <c r="F14" s="14" t="s">
        <v>2</v>
      </c>
      <c r="G14" s="15" t="s">
        <v>2</v>
      </c>
      <c r="H14" s="15" t="s">
        <v>2</v>
      </c>
      <c r="J14" s="14" t="s">
        <v>33</v>
      </c>
      <c r="K14" s="15" t="s">
        <v>33</v>
      </c>
      <c r="L14" s="15" t="s">
        <v>33</v>
      </c>
      <c r="N14" s="14" t="s">
        <v>33</v>
      </c>
      <c r="O14" s="15" t="s">
        <v>33</v>
      </c>
      <c r="P14" s="15" t="s">
        <v>33</v>
      </c>
      <c r="R14" s="14" t="s">
        <v>33</v>
      </c>
      <c r="S14" s="15" t="s">
        <v>33</v>
      </c>
      <c r="T14" s="15" t="s">
        <v>33</v>
      </c>
      <c r="V14" s="14" t="s">
        <v>33</v>
      </c>
      <c r="W14" s="15" t="s">
        <v>33</v>
      </c>
      <c r="X14" s="15" t="s">
        <v>33</v>
      </c>
    </row>
    <row r="15" spans="1:24" ht="12.75" customHeight="1" thickBot="1" x14ac:dyDescent="0.3">
      <c r="A15" s="18" t="s">
        <v>10</v>
      </c>
      <c r="B15" s="14" t="s">
        <v>2</v>
      </c>
      <c r="C15" s="15" t="s">
        <v>2</v>
      </c>
      <c r="D15" s="15" t="s">
        <v>2</v>
      </c>
      <c r="E15" s="17"/>
      <c r="F15" s="14" t="s">
        <v>2</v>
      </c>
      <c r="G15" s="15" t="s">
        <v>2</v>
      </c>
      <c r="H15" s="15" t="s">
        <v>2</v>
      </c>
      <c r="J15" s="14" t="s">
        <v>33</v>
      </c>
      <c r="K15" s="15" t="s">
        <v>33</v>
      </c>
      <c r="L15" s="15" t="s">
        <v>33</v>
      </c>
      <c r="N15" s="14" t="s">
        <v>33</v>
      </c>
      <c r="O15" s="15" t="s">
        <v>33</v>
      </c>
      <c r="P15" s="15" t="s">
        <v>33</v>
      </c>
      <c r="R15" s="14" t="s">
        <v>33</v>
      </c>
      <c r="S15" s="15" t="s">
        <v>33</v>
      </c>
      <c r="T15" s="15" t="s">
        <v>33</v>
      </c>
      <c r="V15" s="14" t="s">
        <v>33</v>
      </c>
      <c r="W15" s="15" t="s">
        <v>33</v>
      </c>
      <c r="X15" s="15" t="s">
        <v>33</v>
      </c>
    </row>
    <row r="16" spans="1:24" ht="12.75" customHeight="1" thickBot="1" x14ac:dyDescent="0.3">
      <c r="A16" s="1" t="s">
        <v>15</v>
      </c>
      <c r="B16" s="14">
        <f>+B18</f>
        <v>2432.721</v>
      </c>
      <c r="C16" s="15">
        <f>+C18</f>
        <v>849.84900000000005</v>
      </c>
      <c r="D16" s="15">
        <f>+D18</f>
        <v>1582.8720000000001</v>
      </c>
      <c r="E16" s="17"/>
      <c r="F16" s="14">
        <f t="shared" si="0"/>
        <v>2553.1379999999999</v>
      </c>
      <c r="G16" s="15">
        <f>+G18</f>
        <v>931.49300000000005</v>
      </c>
      <c r="H16" s="15">
        <f>+H18</f>
        <v>1621.645</v>
      </c>
      <c r="J16" s="14">
        <f>+K16+L16</f>
        <v>2529.4790000000003</v>
      </c>
      <c r="K16" s="15">
        <f>+K18</f>
        <v>805.05</v>
      </c>
      <c r="L16" s="15">
        <f>+L18</f>
        <v>1724.4290000000001</v>
      </c>
      <c r="N16" s="14">
        <f t="shared" ref="N16" si="4">+O16+P16</f>
        <v>2491.317</v>
      </c>
      <c r="O16" s="15">
        <f>+O18</f>
        <v>844.47699999999998</v>
      </c>
      <c r="P16" s="15">
        <f>+P18</f>
        <v>1646.84</v>
      </c>
      <c r="R16" s="14">
        <f t="shared" ref="R16" si="5">+S16+T16</f>
        <v>2700.8004755601</v>
      </c>
      <c r="S16" s="15">
        <f>+S18</f>
        <v>1021.86184613836</v>
      </c>
      <c r="T16" s="15">
        <f>+T18</f>
        <v>1678.93862942174</v>
      </c>
      <c r="V16" s="14">
        <f t="shared" ref="V16" si="6">+W16+X16</f>
        <v>2736.6584849765404</v>
      </c>
      <c r="W16" s="15">
        <f>+W18</f>
        <v>1027.3087309181401</v>
      </c>
      <c r="X16" s="15">
        <f>+X18</f>
        <v>1709.3497540584001</v>
      </c>
    </row>
    <row r="17" spans="1:24" ht="12.75" customHeight="1" thickBot="1" x14ac:dyDescent="0.3">
      <c r="A17" s="18" t="s">
        <v>9</v>
      </c>
      <c r="B17" s="14" t="s">
        <v>2</v>
      </c>
      <c r="C17" s="15" t="s">
        <v>2</v>
      </c>
      <c r="D17" s="15" t="s">
        <v>2</v>
      </c>
      <c r="E17" s="17"/>
      <c r="F17" s="14" t="s">
        <v>2</v>
      </c>
      <c r="G17" s="15" t="s">
        <v>2</v>
      </c>
      <c r="H17" s="15" t="s">
        <v>2</v>
      </c>
      <c r="J17" s="15" t="s">
        <v>2</v>
      </c>
      <c r="K17" s="15" t="s">
        <v>2</v>
      </c>
      <c r="L17" s="15" t="s">
        <v>2</v>
      </c>
      <c r="N17" s="15" t="s">
        <v>2</v>
      </c>
      <c r="O17" s="15" t="s">
        <v>2</v>
      </c>
      <c r="P17" s="15" t="s">
        <v>2</v>
      </c>
      <c r="R17" s="15" t="s">
        <v>2</v>
      </c>
      <c r="S17" s="15" t="s">
        <v>2</v>
      </c>
      <c r="T17" s="15" t="s">
        <v>2</v>
      </c>
      <c r="V17" s="15" t="s">
        <v>2</v>
      </c>
      <c r="W17" s="15" t="s">
        <v>2</v>
      </c>
      <c r="X17" s="15" t="s">
        <v>2</v>
      </c>
    </row>
    <row r="18" spans="1:24" ht="12.75" customHeight="1" thickBot="1" x14ac:dyDescent="0.3">
      <c r="A18" s="18" t="s">
        <v>10</v>
      </c>
      <c r="B18" s="14">
        <f>+C18+D18</f>
        <v>2432.721</v>
      </c>
      <c r="C18" s="15">
        <v>849.84900000000005</v>
      </c>
      <c r="D18" s="15">
        <v>1582.8720000000001</v>
      </c>
      <c r="E18" s="17"/>
      <c r="F18" s="14">
        <f t="shared" si="0"/>
        <v>2553.1379999999999</v>
      </c>
      <c r="G18" s="15">
        <v>931.49300000000005</v>
      </c>
      <c r="H18" s="15">
        <v>1621.645</v>
      </c>
      <c r="J18" s="14">
        <f>+K18+L18</f>
        <v>2529.4790000000003</v>
      </c>
      <c r="K18" s="15">
        <v>805.05</v>
      </c>
      <c r="L18" s="15">
        <v>1724.4290000000001</v>
      </c>
      <c r="N18" s="14">
        <f t="shared" ref="N18:N19" si="7">+O18+P18</f>
        <v>2491.317</v>
      </c>
      <c r="O18" s="15">
        <v>844.47699999999998</v>
      </c>
      <c r="P18" s="15">
        <v>1646.84</v>
      </c>
      <c r="R18" s="14">
        <f t="shared" ref="R18:R19" si="8">+S18+T18</f>
        <v>2700.8004755601</v>
      </c>
      <c r="S18" s="15">
        <v>1021.86184613836</v>
      </c>
      <c r="T18" s="15">
        <v>1678.93862942174</v>
      </c>
      <c r="V18" s="14">
        <f t="shared" ref="V18:V19" si="9">+W18+X18</f>
        <v>2736.6584849765404</v>
      </c>
      <c r="W18" s="15">
        <v>1027.3087309181401</v>
      </c>
      <c r="X18" s="15">
        <v>1709.3497540584001</v>
      </c>
    </row>
    <row r="19" spans="1:24" ht="12.75" customHeight="1" thickBot="1" x14ac:dyDescent="0.3">
      <c r="A19" s="1" t="s">
        <v>16</v>
      </c>
      <c r="B19" s="14">
        <f>+B20+B21+B22</f>
        <v>2994.3469999999998</v>
      </c>
      <c r="C19" s="15">
        <f>+C20+C21+C22</f>
        <v>2988.1169999999997</v>
      </c>
      <c r="D19" s="15">
        <f>+D22</f>
        <v>6.23</v>
      </c>
      <c r="E19" s="17"/>
      <c r="F19" s="14">
        <f t="shared" si="0"/>
        <v>3774.4759999999997</v>
      </c>
      <c r="G19" s="15">
        <f>+G20+G21+G22</f>
        <v>3766.7079999999996</v>
      </c>
      <c r="H19" s="15">
        <f>+H22</f>
        <v>7.7679999999999998</v>
      </c>
      <c r="J19" s="14">
        <f>+K19+L19</f>
        <v>4732.2109999999993</v>
      </c>
      <c r="K19" s="15">
        <f>+K20+K21+K22</f>
        <v>4718.6369999999997</v>
      </c>
      <c r="L19" s="15">
        <f>+L22</f>
        <v>13.574</v>
      </c>
      <c r="N19" s="14">
        <f t="shared" si="7"/>
        <v>4752.3540000000003</v>
      </c>
      <c r="O19" s="15">
        <f>+O20+O21+O22</f>
        <v>4735.7790000000005</v>
      </c>
      <c r="P19" s="15">
        <f>+P22</f>
        <v>16.574999999999999</v>
      </c>
      <c r="R19" s="14">
        <f t="shared" si="8"/>
        <v>5475.5010591330001</v>
      </c>
      <c r="S19" s="15">
        <f>+S20+S21+S22</f>
        <v>5455.7889647800002</v>
      </c>
      <c r="T19" s="15">
        <f>+T22</f>
        <v>19.712094353000001</v>
      </c>
      <c r="V19" s="14">
        <f t="shared" si="9"/>
        <v>4991.2865840100003</v>
      </c>
      <c r="W19" s="15">
        <f>+W20+W21+W22</f>
        <v>4971.2804998199999</v>
      </c>
      <c r="X19" s="15">
        <f>+X22</f>
        <v>20.006084189999999</v>
      </c>
    </row>
    <row r="20" spans="1:24" ht="12.75" customHeight="1" thickBot="1" x14ac:dyDescent="0.3">
      <c r="A20" s="18" t="s">
        <v>11</v>
      </c>
      <c r="B20" s="14">
        <f>+C20</f>
        <v>305.30599999999998</v>
      </c>
      <c r="C20" s="15">
        <v>305.30599999999998</v>
      </c>
      <c r="D20" s="15" t="s">
        <v>2</v>
      </c>
      <c r="E20" s="17"/>
      <c r="F20" s="14">
        <v>416.8</v>
      </c>
      <c r="G20" s="15">
        <v>416.76100000000002</v>
      </c>
      <c r="H20" s="15" t="s">
        <v>2</v>
      </c>
      <c r="J20" s="14">
        <v>523.125</v>
      </c>
      <c r="K20" s="15">
        <v>523.125</v>
      </c>
      <c r="L20" s="15" t="s">
        <v>2</v>
      </c>
      <c r="N20" s="14">
        <f>+O20</f>
        <v>550.803</v>
      </c>
      <c r="O20" s="15">
        <v>550.803</v>
      </c>
      <c r="P20" s="15" t="s">
        <v>2</v>
      </c>
      <c r="R20" s="14">
        <f>+S20</f>
        <v>608.42200000000003</v>
      </c>
      <c r="S20" s="15">
        <v>608.42200000000003</v>
      </c>
      <c r="T20" s="15" t="s">
        <v>2</v>
      </c>
      <c r="V20" s="14">
        <f>+W20</f>
        <v>573.11093240000002</v>
      </c>
      <c r="W20" s="15">
        <v>573.11093240000002</v>
      </c>
      <c r="X20" s="15" t="s">
        <v>2</v>
      </c>
    </row>
    <row r="21" spans="1:24" ht="12.75" customHeight="1" thickBot="1" x14ac:dyDescent="0.3">
      <c r="A21" s="18" t="s">
        <v>22</v>
      </c>
      <c r="B21" s="14">
        <f>+C21</f>
        <v>266.51499999999999</v>
      </c>
      <c r="C21" s="15">
        <v>266.51499999999999</v>
      </c>
      <c r="D21" s="15" t="s">
        <v>2</v>
      </c>
      <c r="E21" s="17"/>
      <c r="F21" s="14">
        <v>857.8</v>
      </c>
      <c r="G21" s="15">
        <v>857.83399999999995</v>
      </c>
      <c r="H21" s="15" t="s">
        <v>2</v>
      </c>
      <c r="J21" s="14">
        <v>1104.903</v>
      </c>
      <c r="K21" s="15">
        <v>1104.903</v>
      </c>
      <c r="L21" s="15" t="s">
        <v>2</v>
      </c>
      <c r="N21" s="14">
        <f>+O21</f>
        <v>1066.95</v>
      </c>
      <c r="O21" s="15">
        <v>1066.95</v>
      </c>
      <c r="P21" s="15" t="s">
        <v>2</v>
      </c>
      <c r="R21" s="14">
        <f>+S21</f>
        <v>1264.085</v>
      </c>
      <c r="S21" s="15">
        <v>1264.085</v>
      </c>
      <c r="T21" s="15" t="s">
        <v>2</v>
      </c>
      <c r="V21" s="14">
        <f>+W21</f>
        <v>1174.2545737</v>
      </c>
      <c r="W21" s="15">
        <v>1174.2545737</v>
      </c>
      <c r="X21" s="15" t="s">
        <v>2</v>
      </c>
    </row>
    <row r="22" spans="1:24" ht="12.75" customHeight="1" thickBot="1" x14ac:dyDescent="0.3">
      <c r="A22" s="18" t="s">
        <v>12</v>
      </c>
      <c r="B22" s="14">
        <f>+C22+D22</f>
        <v>2422.5259999999998</v>
      </c>
      <c r="C22" s="15">
        <v>2416.2959999999998</v>
      </c>
      <c r="D22" s="15">
        <v>6.23</v>
      </c>
      <c r="E22" s="17"/>
      <c r="F22" s="14">
        <f t="shared" si="0"/>
        <v>2499.8809999999999</v>
      </c>
      <c r="G22" s="15">
        <v>2492.1129999999998</v>
      </c>
      <c r="H22" s="15">
        <v>7.7679999999999998</v>
      </c>
      <c r="J22" s="14">
        <f>+K22+L22</f>
        <v>3104.183</v>
      </c>
      <c r="K22" s="15">
        <v>3090.6089999999999</v>
      </c>
      <c r="L22" s="15">
        <v>13.574</v>
      </c>
      <c r="N22" s="14">
        <f t="shared" ref="N22:N23" si="10">+O22+P22</f>
        <v>3134.6009999999997</v>
      </c>
      <c r="O22" s="15">
        <v>3118.0259999999998</v>
      </c>
      <c r="P22" s="15">
        <v>16.574999999999999</v>
      </c>
      <c r="R22" s="14">
        <f t="shared" ref="R22:R23" si="11">+S22+T22</f>
        <v>3602.9940591330001</v>
      </c>
      <c r="S22" s="15">
        <v>3583.2819647800002</v>
      </c>
      <c r="T22" s="15">
        <v>19.712094353000001</v>
      </c>
      <c r="V22" s="14">
        <f t="shared" ref="V22:V23" si="12">+W22+X22</f>
        <v>3243.9210779099999</v>
      </c>
      <c r="W22" s="15">
        <v>3223.91499372</v>
      </c>
      <c r="X22" s="15">
        <v>20.006084189999999</v>
      </c>
    </row>
    <row r="23" spans="1:24" ht="12.75" customHeight="1" thickBot="1" x14ac:dyDescent="0.3">
      <c r="A23" s="1" t="s">
        <v>17</v>
      </c>
      <c r="B23" s="14">
        <f t="shared" ref="B23" si="13">+C23+D23</f>
        <v>151.91000000000003</v>
      </c>
      <c r="C23" s="15">
        <f>+C24+C25</f>
        <v>148.43100000000001</v>
      </c>
      <c r="D23" s="15">
        <f>+D25</f>
        <v>3.4790000000000001</v>
      </c>
      <c r="E23" s="17"/>
      <c r="F23" s="14">
        <f t="shared" si="0"/>
        <v>268.55700000000002</v>
      </c>
      <c r="G23" s="20">
        <f>+G24+G25</f>
        <v>261.58699999999999</v>
      </c>
      <c r="H23" s="20">
        <f>+H25</f>
        <v>6.97</v>
      </c>
      <c r="J23" s="14">
        <f>+K23+L23</f>
        <v>416.12399999999997</v>
      </c>
      <c r="K23" s="15">
        <f>+K24+K25</f>
        <v>404.40999999999997</v>
      </c>
      <c r="L23" s="15">
        <f>+L25</f>
        <v>11.714</v>
      </c>
      <c r="N23" s="14">
        <f t="shared" si="10"/>
        <v>423.517</v>
      </c>
      <c r="O23" s="15">
        <f>+O24+O25</f>
        <v>405.91899999999998</v>
      </c>
      <c r="P23" s="15">
        <f>+P25</f>
        <v>17.597999999999999</v>
      </c>
      <c r="R23" s="14">
        <f t="shared" si="11"/>
        <v>462.05012299600003</v>
      </c>
      <c r="S23" s="15">
        <f>+S24+S25</f>
        <v>441.83020195</v>
      </c>
      <c r="T23" s="15">
        <f>+T25</f>
        <v>20.219921046</v>
      </c>
      <c r="V23" s="14">
        <f t="shared" si="12"/>
        <v>483.44406445729999</v>
      </c>
      <c r="W23" s="15">
        <f>+W24+W25</f>
        <v>457.61144694000001</v>
      </c>
      <c r="X23" s="15">
        <f>+X25</f>
        <v>25.832617517300001</v>
      </c>
    </row>
    <row r="24" spans="1:24" ht="12.75" customHeight="1" thickBot="1" x14ac:dyDescent="0.3">
      <c r="A24" s="18" t="s">
        <v>13</v>
      </c>
      <c r="B24" s="14">
        <v>0.7</v>
      </c>
      <c r="C24" s="15">
        <v>0.69899999999999995</v>
      </c>
      <c r="D24" s="15" t="s">
        <v>2</v>
      </c>
      <c r="E24" s="17"/>
      <c r="F24" s="14">
        <v>0.7</v>
      </c>
      <c r="G24" s="15">
        <v>0.72799999999999998</v>
      </c>
      <c r="H24" s="15" t="s">
        <v>2</v>
      </c>
      <c r="J24" s="14">
        <v>0.68799999999999994</v>
      </c>
      <c r="K24" s="15">
        <v>0.68799999999999994</v>
      </c>
      <c r="L24" s="15" t="s">
        <v>2</v>
      </c>
      <c r="N24" s="14">
        <f>+O24</f>
        <v>0.66400000000000003</v>
      </c>
      <c r="O24" s="15">
        <v>0.66400000000000003</v>
      </c>
      <c r="P24" s="15" t="s">
        <v>2</v>
      </c>
      <c r="R24" s="14">
        <f>+S24</f>
        <v>1.040513</v>
      </c>
      <c r="S24" s="15">
        <v>1.040513</v>
      </c>
      <c r="T24" s="15" t="s">
        <v>2</v>
      </c>
      <c r="V24" s="14">
        <f>+W24</f>
        <v>1.0927789999999999</v>
      </c>
      <c r="W24" s="15">
        <v>1.0927789999999999</v>
      </c>
      <c r="X24" s="15" t="s">
        <v>2</v>
      </c>
    </row>
    <row r="25" spans="1:24" ht="12.75" customHeight="1" thickBot="1" x14ac:dyDescent="0.3">
      <c r="A25" s="18" t="s">
        <v>12</v>
      </c>
      <c r="B25" s="14">
        <f>+C25+D25</f>
        <v>151.21100000000001</v>
      </c>
      <c r="C25" s="15">
        <v>147.732</v>
      </c>
      <c r="D25" s="15">
        <v>3.4790000000000001</v>
      </c>
      <c r="E25" s="17"/>
      <c r="F25" s="14">
        <f t="shared" si="0"/>
        <v>267.82900000000001</v>
      </c>
      <c r="G25" s="15">
        <v>260.85899999999998</v>
      </c>
      <c r="H25" s="15">
        <v>6.97</v>
      </c>
      <c r="J25" s="14">
        <f>+K25+L25</f>
        <v>415.43599999999998</v>
      </c>
      <c r="K25" s="15">
        <v>403.72199999999998</v>
      </c>
      <c r="L25" s="15">
        <v>11.714</v>
      </c>
      <c r="N25" s="14">
        <f>+O25+P25</f>
        <v>422.85300000000001</v>
      </c>
      <c r="O25" s="15">
        <v>405.255</v>
      </c>
      <c r="P25" s="15">
        <v>17.597999999999999</v>
      </c>
      <c r="R25" s="14">
        <f>+S25+T25</f>
        <v>461.00960999600005</v>
      </c>
      <c r="S25" s="15">
        <v>440.78968895000003</v>
      </c>
      <c r="T25" s="15">
        <v>20.219921046</v>
      </c>
      <c r="V25" s="14">
        <f>+W25+X25</f>
        <v>482.35128545729998</v>
      </c>
      <c r="W25" s="15">
        <v>456.51866794</v>
      </c>
      <c r="X25" s="15">
        <v>25.832617517300001</v>
      </c>
    </row>
    <row r="26" spans="1:24" ht="9" customHeight="1" x14ac:dyDescent="0.25">
      <c r="A26" s="1"/>
      <c r="B26" s="5"/>
      <c r="C26" s="2"/>
      <c r="D26" s="2"/>
      <c r="E26" s="2"/>
      <c r="F26" s="3"/>
    </row>
    <row r="27" spans="1:24" s="12" customFormat="1" ht="9" customHeight="1" x14ac:dyDescent="0.25">
      <c r="A27" s="8"/>
      <c r="B27" s="9"/>
      <c r="C27" s="10"/>
      <c r="D27" s="10"/>
      <c r="E27" s="10"/>
      <c r="F27" s="11"/>
    </row>
    <row r="28" spans="1:24" s="8" customFormat="1" ht="12.75" customHeight="1" x14ac:dyDescent="0.2">
      <c r="A28" s="8" t="s">
        <v>24</v>
      </c>
    </row>
    <row r="29" spans="1:24" s="8" customFormat="1" ht="12.75" customHeight="1" x14ac:dyDescent="0.2">
      <c r="A29" s="8" t="s">
        <v>25</v>
      </c>
    </row>
    <row r="30" spans="1:24" s="8" customFormat="1" ht="12.75" customHeight="1" x14ac:dyDescent="0.2">
      <c r="A30" s="8" t="s">
        <v>26</v>
      </c>
    </row>
    <row r="31" spans="1:24" s="8" customFormat="1" ht="12.75" customHeight="1" x14ac:dyDescent="0.2">
      <c r="A31" s="8" t="s">
        <v>27</v>
      </c>
    </row>
    <row r="32" spans="1:24" s="8" customFormat="1" ht="12.75" customHeight="1" x14ac:dyDescent="0.2">
      <c r="A32" s="8" t="s">
        <v>28</v>
      </c>
    </row>
    <row r="33" spans="1:1" s="8" customFormat="1" ht="12.75" customHeight="1" x14ac:dyDescent="0.2">
      <c r="A33" s="8" t="s">
        <v>29</v>
      </c>
    </row>
    <row r="34" spans="1:1" s="8" customFormat="1" ht="12.75" customHeight="1" x14ac:dyDescent="0.2">
      <c r="A34" s="8" t="s">
        <v>3</v>
      </c>
    </row>
    <row r="35" spans="1:1" s="12" customFormat="1" ht="12.75" customHeight="1" x14ac:dyDescent="0.25">
      <c r="A35" s="8" t="s">
        <v>4</v>
      </c>
    </row>
    <row r="36" spans="1:1" s="12" customFormat="1" ht="12.75" customHeight="1" x14ac:dyDescent="0.25">
      <c r="A36" s="8" t="s">
        <v>30</v>
      </c>
    </row>
    <row r="37" spans="1:1" s="12" customFormat="1" ht="12.75" customHeight="1" x14ac:dyDescent="0.25">
      <c r="A37" s="8" t="s">
        <v>31</v>
      </c>
    </row>
    <row r="38" spans="1:1" s="12" customFormat="1" ht="12.75" customHeight="1" x14ac:dyDescent="0.25">
      <c r="A38" s="8" t="s">
        <v>32</v>
      </c>
    </row>
    <row r="39" spans="1:1" s="12" customFormat="1" ht="9" customHeight="1" x14ac:dyDescent="0.25"/>
  </sheetData>
  <mergeCells count="6">
    <mergeCell ref="V4:X4"/>
    <mergeCell ref="B4:D4"/>
    <mergeCell ref="F4:H4"/>
    <mergeCell ref="J4:L4"/>
    <mergeCell ref="N4:P4"/>
    <mergeCell ref="R4:T4"/>
  </mergeCells>
  <pageMargins left="0.51181102362204722" right="0.51181102362204722" top="0.55118110236220474" bottom="0.74803149606299213" header="0.31496062992125984" footer="0.31496062992125984"/>
  <pageSetup paperSize="9" scale="89" orientation="portrait" r:id="rId1"/>
  <ignoredErrors>
    <ignoredError sqref="C8:H8 K8 O8 S8" formulaRange="1"/>
    <ignoredError sqref="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4.5.5</vt:lpstr>
      <vt:lpstr>'4.5.5'!Área_de_impresión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Difusion</dc:creator>
  <cp:lastModifiedBy>María Eugenia Torres</cp:lastModifiedBy>
  <cp:lastPrinted>2017-10-27T18:39:38Z</cp:lastPrinted>
  <dcterms:created xsi:type="dcterms:W3CDTF">2017-10-18T17:52:44Z</dcterms:created>
  <dcterms:modified xsi:type="dcterms:W3CDTF">2022-11-18T16:24:01Z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78f08524-858c-4220-9b40-bf97bb0135b3</vt:lpwstr>
  </property>
</Properties>
</file>