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00" windowHeight="9525"/>
  </bookViews>
  <sheets>
    <sheet name="4.5.4" sheetId="1" r:id="rId1"/>
  </sheets>
  <definedNames>
    <definedName name="_xlnm.Print_Area" localSheetId="0">'4.5.4'!$A$1:$E$24</definedName>
  </definedNames>
  <calcPr calcId="145621"/>
</workbook>
</file>

<file path=xl/calcChain.xml><?xml version="1.0" encoding="utf-8"?>
<calcChain xmlns="http://schemas.openxmlformats.org/spreadsheetml/2006/main">
  <c r="AF13" i="1" l="1"/>
  <c r="AE13" i="1"/>
  <c r="AF20" i="1"/>
  <c r="AE20" i="1"/>
  <c r="AF18" i="1"/>
  <c r="AE18" i="1"/>
  <c r="AF16" i="1"/>
  <c r="AE16" i="1"/>
  <c r="AE9" i="1"/>
  <c r="AF9" i="1"/>
  <c r="AF7" i="1" l="1"/>
  <c r="AE7" i="1"/>
  <c r="AD20" i="1" l="1"/>
  <c r="AD18" i="1"/>
  <c r="AD16" i="1"/>
  <c r="AD13" i="1"/>
  <c r="AD7" i="1" l="1"/>
  <c r="Z20" i="1" l="1"/>
  <c r="Z18" i="1"/>
  <c r="Z16" i="1"/>
  <c r="Z13" i="1"/>
  <c r="Z9" i="1"/>
  <c r="Z7" i="1" l="1"/>
  <c r="AC20" i="1" l="1"/>
  <c r="AB20" i="1"/>
  <c r="AA20" i="1"/>
  <c r="AC18" i="1"/>
  <c r="AB18" i="1"/>
  <c r="AA18" i="1"/>
  <c r="AC16" i="1"/>
  <c r="AB16" i="1"/>
  <c r="AA16" i="1"/>
  <c r="AC13" i="1"/>
  <c r="AB13" i="1"/>
  <c r="AA13" i="1"/>
  <c r="AC9" i="1"/>
  <c r="AB9" i="1"/>
  <c r="AA9" i="1"/>
  <c r="AA7" i="1" l="1"/>
  <c r="AC7" i="1"/>
  <c r="AB7" i="1"/>
  <c r="Y20" i="1" l="1"/>
  <c r="X20" i="1"/>
  <c r="W20" i="1"/>
  <c r="V20" i="1"/>
  <c r="Y18" i="1"/>
  <c r="X18" i="1"/>
  <c r="W18" i="1"/>
  <c r="V18" i="1"/>
  <c r="Y16" i="1"/>
  <c r="X16" i="1"/>
  <c r="W16" i="1"/>
  <c r="V16" i="1"/>
  <c r="Y13" i="1"/>
  <c r="X13" i="1"/>
  <c r="W13" i="1"/>
  <c r="V13" i="1"/>
  <c r="Y9" i="1"/>
  <c r="X9" i="1"/>
  <c r="X7" i="1" s="1"/>
  <c r="W9" i="1"/>
  <c r="V9" i="1"/>
  <c r="U9" i="1"/>
  <c r="U7" i="1" s="1"/>
  <c r="T9" i="1"/>
  <c r="T7" i="1" s="1"/>
  <c r="S9" i="1"/>
  <c r="S7" i="1" s="1"/>
  <c r="R9" i="1"/>
  <c r="R7" i="1" s="1"/>
  <c r="Q9" i="1"/>
  <c r="Q7" i="1" s="1"/>
  <c r="P9" i="1"/>
  <c r="P7" i="1" s="1"/>
  <c r="O9" i="1"/>
  <c r="O7" i="1" s="1"/>
  <c r="N9" i="1"/>
  <c r="N7" i="1" s="1"/>
  <c r="M9" i="1"/>
  <c r="M7" i="1" s="1"/>
  <c r="L9" i="1"/>
  <c r="L7" i="1" s="1"/>
  <c r="K9" i="1"/>
  <c r="K7" i="1" s="1"/>
  <c r="J9" i="1"/>
  <c r="J7" i="1" s="1"/>
  <c r="I9" i="1"/>
  <c r="I7" i="1" s="1"/>
  <c r="H9" i="1"/>
  <c r="H7" i="1" s="1"/>
  <c r="G9" i="1"/>
  <c r="G7" i="1" s="1"/>
  <c r="F9" i="1"/>
  <c r="F7" i="1" s="1"/>
  <c r="E9" i="1"/>
  <c r="E7" i="1" s="1"/>
  <c r="D9" i="1"/>
  <c r="D7" i="1" s="1"/>
  <c r="C9" i="1"/>
  <c r="C7" i="1" s="1"/>
  <c r="B9" i="1"/>
  <c r="B7" i="1" s="1"/>
  <c r="Y7" i="1" l="1"/>
  <c r="V7" i="1"/>
  <c r="W7" i="1"/>
</calcChain>
</file>

<file path=xl/sharedStrings.xml><?xml version="1.0" encoding="utf-8"?>
<sst xmlns="http://schemas.openxmlformats.org/spreadsheetml/2006/main" count="111" uniqueCount="18">
  <si>
    <t>Total Fósil</t>
  </si>
  <si>
    <t>Total Biomasa</t>
  </si>
  <si>
    <t>Total Hidráulica</t>
  </si>
  <si>
    <t>Total Eólica</t>
  </si>
  <si>
    <t>Total Solar Fotovoltaica</t>
  </si>
  <si>
    <t>Total</t>
  </si>
  <si>
    <t>Fuente</t>
  </si>
  <si>
    <t xml:space="preserve">    Centrales Térmicas (Turbinas Ciclo Rankine - Vapor)</t>
  </si>
  <si>
    <t xml:space="preserve">    Centrales Térmicas (Turbinas Ciclo Brayton - Gas)</t>
  </si>
  <si>
    <t xml:space="preserve">    Centrales Térmicas (Motores)</t>
  </si>
  <si>
    <t xml:space="preserve">    Generadores Hidráulicos</t>
  </si>
  <si>
    <t xml:space="preserve">    Generadores Eólicos</t>
  </si>
  <si>
    <t xml:space="preserve">    Generadores Solares</t>
  </si>
  <si>
    <t>Fuente: Ministerio de Industria, Energía y Minería (MIEM) - Dirección Nacional de Energía (DNE).</t>
  </si>
  <si>
    <t>Potencia instalada, por año, según fuente</t>
  </si>
  <si>
    <t xml:space="preserve">Período 1990 - </t>
  </si>
  <si>
    <t>..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</si>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</sst>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4"/>
      <name val="Roman"/>
      <family val="1"/>
      <charset val="255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ourier"/>
    </font>
    <font>
      <sz val="12"/>
      <name val="Courier"/>
    </font>
    <font>
      <b/>
      <sz val="12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2" fontId="2" fillId="0" borderId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7" fillId="0" borderId="0"/>
  </cellStyleXfs>
  <cellXfs count="23">
    <xf numFmtId="0" fontId="0" fillId="0" borderId="0" xfId="0"/>
    <xf numFmtId="0" fontId="4" fillId="2" borderId="0" xfId="4" applyFont="1" applyFill="1" applyBorder="1"/>
    <xf numFmtId="0" fontId="5" fillId="2" borderId="0" xfId="0" applyFont="1" applyFill="1"/>
    <xf numFmtId="0" fontId="0" fillId="2" borderId="0" xfId="0" applyFill="1"/>
    <xf numFmtId="164" fontId="4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/>
    <xf numFmtId="0" fontId="10" fillId="3" borderId="0" xfId="5" applyFont="1" applyFill="1" applyBorder="1" applyAlignment="1" applyProtection="1">
      <alignment horizontal="left"/>
    </xf>
    <xf numFmtId="0" fontId="8" fillId="3" borderId="0" xfId="5" applyFont="1" applyFill="1" applyBorder="1" applyAlignment="1" applyProtection="1">
      <alignment horizontal="left"/>
    </xf>
    <xf numFmtId="0" fontId="4" fillId="3" borderId="0" xfId="4" applyFont="1" applyFill="1" applyBorder="1"/>
    <xf numFmtId="164" fontId="5" fillId="3" borderId="0" xfId="1" applyNumberFormat="1" applyFont="1" applyFill="1" applyBorder="1" applyAlignment="1" applyProtection="1">
      <alignment vertical="center"/>
    </xf>
    <xf numFmtId="0" fontId="5" fillId="3" borderId="0" xfId="0" applyFont="1" applyFill="1"/>
    <xf numFmtId="0" fontId="0" fillId="3" borderId="0" xfId="0" applyFill="1"/>
    <xf numFmtId="0" fontId="4" fillId="3" borderId="0" xfId="5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alignment horizontal="right" vertical="center"/>
    </xf>
    <xf numFmtId="164" fontId="5" fillId="2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164" fontId="4" fillId="2" borderId="0" xfId="1" applyNumberFormat="1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 applyProtection="1">
      <alignment vertical="center"/>
    </xf>
    <xf numFmtId="165" fontId="5" fillId="2" borderId="0" xfId="0" applyNumberFormat="1" applyFont="1" applyFill="1"/>
  </cellXfs>
  <cellStyles count="6">
    <cellStyle name="=C:\WINNT\SYSTEM32\COMMAND.COM" xfId="4"/>
    <cellStyle name="Fijo" xfId="2"/>
    <cellStyle name="Normal" xfId="0" builtinId="0"/>
    <cellStyle name="Normal 2" xfId="3"/>
    <cellStyle name="Normal 3" xfId="1"/>
    <cellStyle name="Normal_Hoja3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showGridLines="0" tabSelected="1" workbookViewId="0">
      <pane xSplit="1" ySplit="5" topLeftCell="Y6" activePane="bottomRight" state="frozen"/>
      <selection pane="topRight" activeCell="B1" sqref="B1"/>
      <selection pane="bottomLeft" activeCell="A6" sqref="A6"/>
      <selection pane="bottomRight" activeCell="AG4" sqref="AG4"/>
    </sheetView>
  </sheetViews>
  <sheetFormatPr baseColWidth="10" defaultRowHeight="15" x14ac:dyDescent="0.25"/>
  <cols>
    <col min="1" max="1" width="47.85546875" style="3" customWidth="1"/>
    <col min="2" max="2" width="11.85546875" style="3" customWidth="1"/>
    <col min="3" max="16384" width="11.42578125" style="3"/>
  </cols>
  <sheetData>
    <row r="1" spans="1:33" s="10" customFormat="1" ht="15" customHeight="1" x14ac:dyDescent="0.25">
      <c r="A1" s="8" t="s">
        <v>14</v>
      </c>
      <c r="B1" s="9"/>
      <c r="C1" s="9"/>
      <c r="D1" s="9"/>
      <c r="E1" s="9"/>
    </row>
    <row r="2" spans="1:33" s="10" customFormat="1" ht="15" customHeight="1" x14ac:dyDescent="0.25">
      <c r="A2" s="14" t="s">
        <v>15</v>
      </c>
      <c r="B2" s="9"/>
      <c r="C2" s="9"/>
      <c r="D2" s="9"/>
      <c r="E2" s="9"/>
    </row>
    <row r="3" spans="1:33" s="10" customFormat="1" ht="9" customHeight="1" x14ac:dyDescent="0.25">
      <c r="A3" s="9"/>
      <c r="B3" s="9"/>
      <c r="C3" s="9"/>
      <c r="D3" s="9"/>
      <c r="E3" s="9"/>
    </row>
    <row r="4" spans="1:33" s="10" customFormat="1" ht="12.75" customHeight="1" x14ac:dyDescent="0.2">
      <c r="A4" s="10" t="s">
        <v>6</v>
      </c>
      <c r="B4" s="10">
        <v>1990</v>
      </c>
      <c r="C4" s="10">
        <v>1991</v>
      </c>
      <c r="D4" s="10">
        <v>1992</v>
      </c>
      <c r="E4" s="10">
        <v>1993</v>
      </c>
      <c r="F4" s="10">
        <v>1994</v>
      </c>
      <c r="G4" s="10">
        <v>1995</v>
      </c>
      <c r="H4" s="10">
        <v>1996</v>
      </c>
      <c r="I4" s="10">
        <v>1997</v>
      </c>
      <c r="J4" s="10">
        <v>1998</v>
      </c>
      <c r="K4" s="10">
        <v>1999</v>
      </c>
      <c r="L4" s="10">
        <v>2000</v>
      </c>
      <c r="M4" s="10">
        <v>2001</v>
      </c>
      <c r="N4" s="10">
        <v>2002</v>
      </c>
      <c r="O4" s="10">
        <v>2003</v>
      </c>
      <c r="P4" s="10">
        <v>2004</v>
      </c>
      <c r="Q4" s="10">
        <v>2005</v>
      </c>
      <c r="R4" s="10">
        <v>2006</v>
      </c>
      <c r="S4" s="10">
        <v>2007</v>
      </c>
      <c r="T4" s="10">
        <v>2008</v>
      </c>
      <c r="U4" s="10">
        <v>2009</v>
      </c>
      <c r="V4" s="10">
        <v>2010</v>
      </c>
      <c r="W4" s="10">
        <v>2011</v>
      </c>
      <c r="X4" s="10">
        <v>2012</v>
      </c>
      <c r="Y4" s="10">
        <v>2013</v>
      </c>
      <c r="Z4" s="10">
        <v>2014</v>
      </c>
      <c r="AA4" s="10">
        <v>2015</v>
      </c>
      <c r="AB4" s="10">
        <v>2016</v>
      </c>
      <c r="AC4" s="10">
        <v>2017</v>
      </c>
      <c r="AD4" s="10">
        <v>2018</v>
      </c>
      <c r="AE4" s="10">
        <v>2019</v>
      </c>
      <c r="AF4" s="10">
        <v>2020</v>
      </c>
      <c r="AG4" s="10">
        <v>2021</v>
      </c>
    </row>
    <row r="5" spans="1:33" s="10" customFormat="1" ht="9" customHeight="1" x14ac:dyDescent="0.2"/>
    <row r="6" spans="1:33" s="1" customFormat="1" ht="9" customHeight="1" x14ac:dyDescent="0.2"/>
    <row r="7" spans="1:33" s="2" customFormat="1" ht="12.75" customHeight="1" x14ac:dyDescent="0.2">
      <c r="A7" s="1" t="s">
        <v>5</v>
      </c>
      <c r="B7" s="4">
        <f>SUM(B9+B13+B16)</f>
        <v>1570.57</v>
      </c>
      <c r="C7" s="4">
        <f t="shared" ref="C7:S7" si="0">SUM(C9+C13+C16)</f>
        <v>1684.8139999999999</v>
      </c>
      <c r="D7" s="4">
        <f t="shared" si="0"/>
        <v>1953.3920000000001</v>
      </c>
      <c r="E7" s="4">
        <f t="shared" si="0"/>
        <v>1948.5100000000002</v>
      </c>
      <c r="F7" s="4">
        <f t="shared" si="0"/>
        <v>1949.1990000000001</v>
      </c>
      <c r="G7" s="4">
        <f t="shared" si="0"/>
        <v>2084.5299999999997</v>
      </c>
      <c r="H7" s="4">
        <f t="shared" si="0"/>
        <v>2088.7960000000003</v>
      </c>
      <c r="I7" s="4">
        <f t="shared" si="0"/>
        <v>2103.1819999999998</v>
      </c>
      <c r="J7" s="4">
        <f t="shared" si="0"/>
        <v>2102.605</v>
      </c>
      <c r="K7" s="4">
        <f t="shared" si="0"/>
        <v>2103.9690000000001</v>
      </c>
      <c r="L7" s="4">
        <f t="shared" si="0"/>
        <v>2103.9690000000001</v>
      </c>
      <c r="M7" s="4">
        <f t="shared" si="0"/>
        <v>2071.4859999999999</v>
      </c>
      <c r="N7" s="4">
        <f t="shared" si="0"/>
        <v>2069.7780000000002</v>
      </c>
      <c r="O7" s="4">
        <f t="shared" si="0"/>
        <v>2068.4187999999999</v>
      </c>
      <c r="P7" s="4">
        <f t="shared" si="0"/>
        <v>2049.2397000000001</v>
      </c>
      <c r="Q7" s="4">
        <f t="shared" si="0"/>
        <v>2048.6390000000001</v>
      </c>
      <c r="R7" s="4">
        <f t="shared" si="0"/>
        <v>2248.9380000000001</v>
      </c>
      <c r="S7" s="4">
        <f t="shared" si="0"/>
        <v>2405.3679999999999</v>
      </c>
      <c r="T7" s="4">
        <f>SUM(+T9+T13+T16+T18+T20)</f>
        <v>2525.8017</v>
      </c>
      <c r="U7" s="4">
        <f t="shared" ref="U7:AE7" si="1">SUM(+U9+U13+U16+U18+U20)</f>
        <v>2619.56</v>
      </c>
      <c r="V7" s="4">
        <f t="shared" si="1"/>
        <v>2690.0297949000001</v>
      </c>
      <c r="W7" s="4">
        <f t="shared" si="1"/>
        <v>2700.7952590000004</v>
      </c>
      <c r="X7" s="4">
        <f t="shared" si="1"/>
        <v>2910.9573128000002</v>
      </c>
      <c r="Y7" s="4">
        <f t="shared" si="1"/>
        <v>3287.8975278000003</v>
      </c>
      <c r="Z7" s="4">
        <f t="shared" si="1"/>
        <v>3712.4805528000002</v>
      </c>
      <c r="AA7" s="4">
        <f t="shared" si="1"/>
        <v>3988.7330127999999</v>
      </c>
      <c r="AB7" s="4">
        <f t="shared" si="1"/>
        <v>3912.9</v>
      </c>
      <c r="AC7" s="4">
        <f t="shared" si="1"/>
        <v>4545.730485</v>
      </c>
      <c r="AD7" s="4">
        <f t="shared" si="1"/>
        <v>4911.5999999999995</v>
      </c>
      <c r="AE7" s="4">
        <f t="shared" si="1"/>
        <v>4898.5779087999999</v>
      </c>
      <c r="AF7" s="20">
        <f>+AF9+AF13+AF16+AF18+AF20</f>
        <v>4903.0413688000008</v>
      </c>
      <c r="AG7" s="20">
        <v>4912.1038238000001</v>
      </c>
    </row>
    <row r="8" spans="1:33" s="2" customFormat="1" ht="9" customHeight="1" x14ac:dyDescent="0.2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6"/>
      <c r="AA8" s="7"/>
      <c r="AF8" s="21"/>
    </row>
    <row r="9" spans="1:33" s="2" customFormat="1" ht="12.75" customHeight="1" x14ac:dyDescent="0.2">
      <c r="A9" s="1" t="s">
        <v>0</v>
      </c>
      <c r="B9" s="4">
        <f t="shared" ref="B9:Z9" si="2">SUM(B10:B12)</f>
        <v>349.976</v>
      </c>
      <c r="C9" s="5">
        <f t="shared" si="2"/>
        <v>464.21999999999997</v>
      </c>
      <c r="D9" s="5">
        <f t="shared" si="2"/>
        <v>577.19800000000009</v>
      </c>
      <c r="E9" s="5">
        <f t="shared" si="2"/>
        <v>577.44000000000005</v>
      </c>
      <c r="F9" s="5">
        <f t="shared" si="2"/>
        <v>577.09900000000005</v>
      </c>
      <c r="G9" s="5">
        <f t="shared" si="2"/>
        <v>550.6</v>
      </c>
      <c r="H9" s="5">
        <f t="shared" si="2"/>
        <v>551.06600000000003</v>
      </c>
      <c r="I9" s="5">
        <f t="shared" si="2"/>
        <v>551.452</v>
      </c>
      <c r="J9" s="5">
        <f t="shared" si="2"/>
        <v>550.875</v>
      </c>
      <c r="K9" s="5">
        <f t="shared" si="2"/>
        <v>552.23900000000003</v>
      </c>
      <c r="L9" s="5">
        <f t="shared" si="2"/>
        <v>552.23900000000003</v>
      </c>
      <c r="M9" s="5">
        <f t="shared" si="2"/>
        <v>519.75599999999997</v>
      </c>
      <c r="N9" s="5">
        <f t="shared" si="2"/>
        <v>518.048</v>
      </c>
      <c r="O9" s="5">
        <f t="shared" si="2"/>
        <v>516.96879999999999</v>
      </c>
      <c r="P9" s="5">
        <f t="shared" si="2"/>
        <v>497.78969999999998</v>
      </c>
      <c r="Q9" s="5">
        <f t="shared" si="2"/>
        <v>496.18899999999996</v>
      </c>
      <c r="R9" s="5">
        <f t="shared" si="2"/>
        <v>696.48800000000006</v>
      </c>
      <c r="S9" s="5">
        <f t="shared" si="2"/>
        <v>694.76800000000003</v>
      </c>
      <c r="T9" s="5">
        <f t="shared" si="2"/>
        <v>800.52800000000002</v>
      </c>
      <c r="U9" s="5">
        <f t="shared" si="2"/>
        <v>878.25</v>
      </c>
      <c r="V9" s="5">
        <f t="shared" si="2"/>
        <v>875.68700000000001</v>
      </c>
      <c r="W9" s="5">
        <f t="shared" si="2"/>
        <v>875.68700000000001</v>
      </c>
      <c r="X9" s="5">
        <f t="shared" si="2"/>
        <v>1075.73</v>
      </c>
      <c r="Y9" s="5">
        <f t="shared" si="2"/>
        <v>1274.9000000000001</v>
      </c>
      <c r="Z9" s="5">
        <f t="shared" si="2"/>
        <v>1274.9000000000001</v>
      </c>
      <c r="AA9" s="5">
        <f t="shared" ref="AA9" si="3">SUM(AA10:AA12)</f>
        <v>1104.9000000000001</v>
      </c>
      <c r="AB9" s="5">
        <f t="shared" ref="AB9" si="4">SUM(AB10:AB12)</f>
        <v>649.90000000000009</v>
      </c>
      <c r="AC9" s="5">
        <f t="shared" ref="AC9" si="5">SUM(AC10:AC12)</f>
        <v>829.90000000000009</v>
      </c>
      <c r="AD9" s="16">
        <v>1189.9000000000001</v>
      </c>
      <c r="AE9" s="16">
        <f>+AE11+AE12</f>
        <v>1176.7</v>
      </c>
      <c r="AF9" s="16">
        <f>AF12+AF11</f>
        <v>1176.7</v>
      </c>
      <c r="AG9" s="16">
        <v>1105.7</v>
      </c>
    </row>
    <row r="10" spans="1:33" s="2" customFormat="1" ht="12.75" customHeight="1" x14ac:dyDescent="0.2">
      <c r="A10" s="1" t="s">
        <v>7</v>
      </c>
      <c r="B10" s="5">
        <v>256.5</v>
      </c>
      <c r="C10" s="5">
        <v>256.5</v>
      </c>
      <c r="D10" s="5">
        <v>256.5</v>
      </c>
      <c r="E10" s="5">
        <v>256.5</v>
      </c>
      <c r="F10" s="5">
        <v>256.5</v>
      </c>
      <c r="G10" s="5">
        <v>256.5</v>
      </c>
      <c r="H10" s="5">
        <v>256.5</v>
      </c>
      <c r="I10" s="5">
        <v>256.5</v>
      </c>
      <c r="J10" s="5">
        <v>256.5</v>
      </c>
      <c r="K10" s="5">
        <v>256.5</v>
      </c>
      <c r="L10" s="5">
        <v>256.5</v>
      </c>
      <c r="M10" s="5">
        <v>256.5</v>
      </c>
      <c r="N10" s="5">
        <v>255</v>
      </c>
      <c r="O10" s="5">
        <v>255</v>
      </c>
      <c r="P10" s="5">
        <v>255</v>
      </c>
      <c r="Q10" s="5">
        <v>255</v>
      </c>
      <c r="R10" s="5">
        <v>255</v>
      </c>
      <c r="S10" s="5">
        <v>255</v>
      </c>
      <c r="T10" s="5">
        <v>255</v>
      </c>
      <c r="U10" s="5">
        <v>255</v>
      </c>
      <c r="V10" s="5">
        <v>255</v>
      </c>
      <c r="W10" s="5">
        <v>255</v>
      </c>
      <c r="X10" s="5">
        <v>255</v>
      </c>
      <c r="Y10" s="5">
        <v>255</v>
      </c>
      <c r="Z10" s="16">
        <v>255</v>
      </c>
      <c r="AA10" s="16">
        <v>205</v>
      </c>
      <c r="AB10" s="18" t="s">
        <v>17</v>
      </c>
      <c r="AC10" s="19" t="s">
        <v>17</v>
      </c>
      <c r="AD10" s="18" t="s">
        <v>17</v>
      </c>
      <c r="AE10" s="18" t="s">
        <v>17</v>
      </c>
      <c r="AF10" s="18" t="s">
        <v>17</v>
      </c>
      <c r="AG10" s="18" t="s">
        <v>17</v>
      </c>
    </row>
    <row r="11" spans="1:33" s="2" customFormat="1" ht="12.75" customHeight="1" x14ac:dyDescent="0.2">
      <c r="A11" s="1" t="s">
        <v>8</v>
      </c>
      <c r="B11" s="5">
        <v>54.7</v>
      </c>
      <c r="C11" s="5">
        <v>167.7</v>
      </c>
      <c r="D11" s="5">
        <v>280.7</v>
      </c>
      <c r="E11" s="5">
        <v>280.7</v>
      </c>
      <c r="F11" s="5">
        <v>280.7</v>
      </c>
      <c r="G11" s="5">
        <v>249.7</v>
      </c>
      <c r="H11" s="5">
        <v>249.7</v>
      </c>
      <c r="I11" s="5">
        <v>249.7</v>
      </c>
      <c r="J11" s="5">
        <v>249.7</v>
      </c>
      <c r="K11" s="5">
        <v>249.7</v>
      </c>
      <c r="L11" s="5">
        <v>249.7</v>
      </c>
      <c r="M11" s="5">
        <v>249.7</v>
      </c>
      <c r="N11" s="5">
        <v>249.7</v>
      </c>
      <c r="O11" s="5">
        <v>249.7</v>
      </c>
      <c r="P11" s="5">
        <v>235.7</v>
      </c>
      <c r="Q11" s="5">
        <v>235.7</v>
      </c>
      <c r="R11" s="5">
        <v>435.7</v>
      </c>
      <c r="S11" s="5">
        <v>435.7</v>
      </c>
      <c r="T11" s="5">
        <v>535.70000000000005</v>
      </c>
      <c r="U11" s="5">
        <v>535.70000000000005</v>
      </c>
      <c r="V11" s="5">
        <v>535.70000000000005</v>
      </c>
      <c r="W11" s="5">
        <v>535.70000000000005</v>
      </c>
      <c r="X11" s="5">
        <v>635.70000000000005</v>
      </c>
      <c r="Y11" s="5">
        <v>835.7</v>
      </c>
      <c r="Z11" s="16">
        <v>835.7</v>
      </c>
      <c r="AA11" s="16">
        <v>815.7</v>
      </c>
      <c r="AB11" s="16">
        <v>565.70000000000005</v>
      </c>
      <c r="AC11" s="17">
        <v>745.7</v>
      </c>
      <c r="AD11" s="16">
        <v>1105.7</v>
      </c>
      <c r="AE11" s="16">
        <v>1105.7</v>
      </c>
      <c r="AF11" s="16">
        <v>1105.7</v>
      </c>
      <c r="AG11" s="16">
        <v>1105.7</v>
      </c>
    </row>
    <row r="12" spans="1:33" s="2" customFormat="1" ht="12.75" customHeight="1" x14ac:dyDescent="0.2">
      <c r="A12" s="1" t="s">
        <v>9</v>
      </c>
      <c r="B12" s="5">
        <v>38.776000000000003</v>
      </c>
      <c r="C12" s="5">
        <v>40.020000000000003</v>
      </c>
      <c r="D12" s="5">
        <v>39.998000000000005</v>
      </c>
      <c r="E12" s="5">
        <v>40.24</v>
      </c>
      <c r="F12" s="5">
        <v>39.899000000000001</v>
      </c>
      <c r="G12" s="5">
        <v>44.4</v>
      </c>
      <c r="H12" s="5">
        <v>44.866</v>
      </c>
      <c r="I12" s="5">
        <v>45.252000000000002</v>
      </c>
      <c r="J12" s="5">
        <v>44.674999999999997</v>
      </c>
      <c r="K12" s="5">
        <v>46.039000000000001</v>
      </c>
      <c r="L12" s="5">
        <v>46.039000000000001</v>
      </c>
      <c r="M12" s="5">
        <v>13.555999999999999</v>
      </c>
      <c r="N12" s="5">
        <v>13.348000000000001</v>
      </c>
      <c r="O12" s="5">
        <v>12.268799999999999</v>
      </c>
      <c r="P12" s="5">
        <v>7.0896999999999997</v>
      </c>
      <c r="Q12" s="5">
        <v>5.4889999999999999</v>
      </c>
      <c r="R12" s="5">
        <v>5.7880000000000003</v>
      </c>
      <c r="S12" s="5">
        <v>4.0679999999999996</v>
      </c>
      <c r="T12" s="5">
        <v>9.8279999999999994</v>
      </c>
      <c r="U12" s="5">
        <v>87.55</v>
      </c>
      <c r="V12" s="5">
        <v>84.986999999999995</v>
      </c>
      <c r="W12" s="5">
        <v>84.986999999999995</v>
      </c>
      <c r="X12" s="5">
        <v>185.03</v>
      </c>
      <c r="Y12" s="5">
        <v>184.2</v>
      </c>
      <c r="Z12" s="16">
        <v>184.2</v>
      </c>
      <c r="AA12" s="16">
        <v>84.2</v>
      </c>
      <c r="AB12" s="16">
        <v>84.2</v>
      </c>
      <c r="AC12" s="17">
        <v>84.2</v>
      </c>
      <c r="AD12" s="16">
        <v>84.2</v>
      </c>
      <c r="AE12" s="16">
        <v>71</v>
      </c>
      <c r="AF12" s="16">
        <v>71</v>
      </c>
      <c r="AG12" s="2">
        <v>71</v>
      </c>
    </row>
    <row r="13" spans="1:33" s="2" customFormat="1" ht="12.75" customHeight="1" x14ac:dyDescent="0.2">
      <c r="A13" s="1" t="s">
        <v>1</v>
      </c>
      <c r="B13" s="4">
        <v>21.593999999999998</v>
      </c>
      <c r="C13" s="5">
        <v>21.593999999999998</v>
      </c>
      <c r="D13" s="5">
        <v>20.193999999999999</v>
      </c>
      <c r="E13" s="5">
        <v>15.07</v>
      </c>
      <c r="F13" s="5">
        <v>16.100000000000001</v>
      </c>
      <c r="G13" s="5">
        <v>14.93</v>
      </c>
      <c r="H13" s="5">
        <v>13.729999999999999</v>
      </c>
      <c r="I13" s="5">
        <v>13.729999999999999</v>
      </c>
      <c r="J13" s="5">
        <v>13.729999999999999</v>
      </c>
      <c r="K13" s="5">
        <v>13.729999999999999</v>
      </c>
      <c r="L13" s="5">
        <v>13.729999999999999</v>
      </c>
      <c r="M13" s="5">
        <v>13.729999999999999</v>
      </c>
      <c r="N13" s="5">
        <v>13.729999999999999</v>
      </c>
      <c r="O13" s="5">
        <v>13.45</v>
      </c>
      <c r="P13" s="5">
        <v>13.45</v>
      </c>
      <c r="Q13" s="5">
        <v>14.45</v>
      </c>
      <c r="R13" s="5">
        <v>14.45</v>
      </c>
      <c r="S13" s="5">
        <v>172.6</v>
      </c>
      <c r="T13" s="5">
        <v>172.6</v>
      </c>
      <c r="U13" s="5">
        <v>172.6</v>
      </c>
      <c r="V13" s="5">
        <f t="shared" ref="V13:Z13" si="6">SUM(V14:V15)</f>
        <v>235.6</v>
      </c>
      <c r="W13" s="5">
        <f t="shared" si="6"/>
        <v>243.1</v>
      </c>
      <c r="X13" s="5">
        <f t="shared" si="6"/>
        <v>244</v>
      </c>
      <c r="Y13" s="5">
        <f t="shared" si="6"/>
        <v>414</v>
      </c>
      <c r="Z13" s="5">
        <f t="shared" si="6"/>
        <v>414.6</v>
      </c>
      <c r="AA13" s="5">
        <f t="shared" ref="AA13" si="7">SUM(AA14:AA15)</f>
        <v>424.6</v>
      </c>
      <c r="AB13" s="5">
        <f t="shared" ref="AB13" si="8">SUM(AB14:AB15)</f>
        <v>424.6</v>
      </c>
      <c r="AC13" s="5">
        <f t="shared" ref="AC13" si="9">SUM(AC14:AC15)</f>
        <v>424.6</v>
      </c>
      <c r="AD13" s="16">
        <f>AD14+AD15</f>
        <v>424.6</v>
      </c>
      <c r="AE13" s="16">
        <f>AE14+AE15</f>
        <v>416.27000000000004</v>
      </c>
      <c r="AF13" s="16">
        <f>AF14+AF15</f>
        <v>416.27000000000004</v>
      </c>
      <c r="AG13" s="16">
        <v>416.42</v>
      </c>
    </row>
    <row r="14" spans="1:33" s="2" customFormat="1" ht="12.75" customHeight="1" x14ac:dyDescent="0.2">
      <c r="A14" s="1" t="s">
        <v>7</v>
      </c>
      <c r="B14" s="5">
        <v>21.593999999999998</v>
      </c>
      <c r="C14" s="5">
        <v>21.593999999999998</v>
      </c>
      <c r="D14" s="5">
        <v>20.193999999999999</v>
      </c>
      <c r="E14" s="5">
        <v>15.07</v>
      </c>
      <c r="F14" s="5">
        <v>16.100000000000001</v>
      </c>
      <c r="G14" s="5">
        <v>14.93</v>
      </c>
      <c r="H14" s="5">
        <v>13.729999999999999</v>
      </c>
      <c r="I14" s="5">
        <v>13.729999999999999</v>
      </c>
      <c r="J14" s="5">
        <v>13.729999999999999</v>
      </c>
      <c r="K14" s="5">
        <v>13.729999999999999</v>
      </c>
      <c r="L14" s="5">
        <v>13.729999999999999</v>
      </c>
      <c r="M14" s="5">
        <v>13.729999999999999</v>
      </c>
      <c r="N14" s="5">
        <v>13.729999999999999</v>
      </c>
      <c r="O14" s="5">
        <v>13.45</v>
      </c>
      <c r="P14" s="5">
        <v>13.45</v>
      </c>
      <c r="Q14" s="5">
        <v>13.45</v>
      </c>
      <c r="R14" s="5">
        <v>13.45</v>
      </c>
      <c r="S14" s="5">
        <v>171.6</v>
      </c>
      <c r="T14" s="5">
        <v>171.6</v>
      </c>
      <c r="U14" s="5">
        <v>171.6</v>
      </c>
      <c r="V14" s="5">
        <v>234.6</v>
      </c>
      <c r="W14" s="5">
        <v>242.1</v>
      </c>
      <c r="X14" s="5">
        <v>243</v>
      </c>
      <c r="Y14" s="5">
        <v>413</v>
      </c>
      <c r="Z14" s="16">
        <v>413</v>
      </c>
      <c r="AA14" s="16">
        <v>423</v>
      </c>
      <c r="AB14" s="16">
        <v>423</v>
      </c>
      <c r="AC14" s="17">
        <v>423</v>
      </c>
      <c r="AD14" s="16">
        <v>423</v>
      </c>
      <c r="AE14" s="16">
        <v>414.6</v>
      </c>
      <c r="AF14" s="16">
        <v>414.6</v>
      </c>
      <c r="AG14" s="2">
        <v>414.6</v>
      </c>
    </row>
    <row r="15" spans="1:33" s="2" customFormat="1" ht="12.75" customHeight="1" x14ac:dyDescent="0.2">
      <c r="A15" s="1" t="s">
        <v>9</v>
      </c>
      <c r="B15" s="15" t="s">
        <v>16</v>
      </c>
      <c r="C15" s="15" t="s">
        <v>16</v>
      </c>
      <c r="D15" s="15" t="s">
        <v>16</v>
      </c>
      <c r="E15" s="15" t="s">
        <v>16</v>
      </c>
      <c r="F15" s="15" t="s">
        <v>16</v>
      </c>
      <c r="G15" s="15" t="s">
        <v>16</v>
      </c>
      <c r="H15" s="15" t="s">
        <v>16</v>
      </c>
      <c r="I15" s="15" t="s">
        <v>16</v>
      </c>
      <c r="J15" s="15" t="s">
        <v>16</v>
      </c>
      <c r="K15" s="15" t="s">
        <v>16</v>
      </c>
      <c r="L15" s="15" t="s">
        <v>16</v>
      </c>
      <c r="M15" s="15" t="s">
        <v>16</v>
      </c>
      <c r="N15" s="15" t="s">
        <v>16</v>
      </c>
      <c r="O15" s="15" t="s">
        <v>16</v>
      </c>
      <c r="P15" s="15" t="s">
        <v>16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16">
        <v>1.6</v>
      </c>
      <c r="AA15" s="16">
        <v>1.6</v>
      </c>
      <c r="AB15" s="16">
        <v>1.6</v>
      </c>
      <c r="AC15" s="17">
        <v>1.6</v>
      </c>
      <c r="AD15" s="16">
        <v>1.6</v>
      </c>
      <c r="AE15" s="16">
        <v>1.6700000000000002</v>
      </c>
      <c r="AF15" s="16">
        <v>1.6700000000000002</v>
      </c>
      <c r="AG15" s="22">
        <v>1.82</v>
      </c>
    </row>
    <row r="16" spans="1:33" s="2" customFormat="1" ht="12.75" customHeight="1" x14ac:dyDescent="0.2">
      <c r="A16" s="1" t="s">
        <v>2</v>
      </c>
      <c r="B16" s="4">
        <v>1199</v>
      </c>
      <c r="C16" s="5">
        <v>1199</v>
      </c>
      <c r="D16" s="5">
        <v>1356</v>
      </c>
      <c r="E16" s="5">
        <v>1356</v>
      </c>
      <c r="F16" s="5">
        <v>1356</v>
      </c>
      <c r="G16" s="5">
        <v>1519</v>
      </c>
      <c r="H16" s="5">
        <v>1524</v>
      </c>
      <c r="I16" s="5">
        <v>1538</v>
      </c>
      <c r="J16" s="5">
        <v>1538</v>
      </c>
      <c r="K16" s="5">
        <v>1538</v>
      </c>
      <c r="L16" s="5">
        <v>1538</v>
      </c>
      <c r="M16" s="5">
        <v>1538</v>
      </c>
      <c r="N16" s="5">
        <v>1538</v>
      </c>
      <c r="O16" s="5">
        <v>1538</v>
      </c>
      <c r="P16" s="5">
        <v>1538</v>
      </c>
      <c r="Q16" s="5">
        <v>1538</v>
      </c>
      <c r="R16" s="5">
        <v>1538</v>
      </c>
      <c r="S16" s="5">
        <v>1538</v>
      </c>
      <c r="T16" s="5">
        <v>1538</v>
      </c>
      <c r="U16" s="5">
        <v>1538</v>
      </c>
      <c r="V16" s="5">
        <f t="shared" ref="V16:Z16" si="10">+V17</f>
        <v>1538</v>
      </c>
      <c r="W16" s="5">
        <f t="shared" si="10"/>
        <v>1538</v>
      </c>
      <c r="X16" s="5">
        <f t="shared" si="10"/>
        <v>1538</v>
      </c>
      <c r="Y16" s="5">
        <f t="shared" si="10"/>
        <v>1538</v>
      </c>
      <c r="Z16" s="5">
        <f t="shared" si="10"/>
        <v>1538</v>
      </c>
      <c r="AA16" s="5">
        <f t="shared" ref="AA16" si="11">+AA17</f>
        <v>1538</v>
      </c>
      <c r="AB16" s="5">
        <f t="shared" ref="AB16" si="12">+AB17</f>
        <v>1538</v>
      </c>
      <c r="AC16" s="5">
        <f t="shared" ref="AC16" si="13">+AC17</f>
        <v>1538</v>
      </c>
      <c r="AD16" s="16">
        <f>AD17</f>
        <v>1538</v>
      </c>
      <c r="AE16" s="16">
        <f>AE17</f>
        <v>1538</v>
      </c>
      <c r="AF16" s="16">
        <f>AF17</f>
        <v>1538</v>
      </c>
      <c r="AG16" s="16">
        <v>1538</v>
      </c>
    </row>
    <row r="17" spans="1:38" s="2" customFormat="1" ht="12.75" customHeight="1" x14ac:dyDescent="0.2">
      <c r="A17" s="1" t="s">
        <v>10</v>
      </c>
      <c r="B17" s="5">
        <v>1199</v>
      </c>
      <c r="C17" s="5">
        <v>1199</v>
      </c>
      <c r="D17" s="5">
        <v>1356</v>
      </c>
      <c r="E17" s="5">
        <v>1356</v>
      </c>
      <c r="F17" s="5">
        <v>1356</v>
      </c>
      <c r="G17" s="5">
        <v>1519</v>
      </c>
      <c r="H17" s="5">
        <v>1524</v>
      </c>
      <c r="I17" s="5">
        <v>1538</v>
      </c>
      <c r="J17" s="5">
        <v>1538</v>
      </c>
      <c r="K17" s="5">
        <v>1538</v>
      </c>
      <c r="L17" s="5">
        <v>1538</v>
      </c>
      <c r="M17" s="5">
        <v>1538</v>
      </c>
      <c r="N17" s="5">
        <v>1538</v>
      </c>
      <c r="O17" s="5">
        <v>1538</v>
      </c>
      <c r="P17" s="5">
        <v>1538</v>
      </c>
      <c r="Q17" s="5">
        <v>1538</v>
      </c>
      <c r="R17" s="5">
        <v>1538</v>
      </c>
      <c r="S17" s="5">
        <v>1538</v>
      </c>
      <c r="T17" s="5">
        <v>1538</v>
      </c>
      <c r="U17" s="5">
        <v>1538</v>
      </c>
      <c r="V17" s="5">
        <v>1538</v>
      </c>
      <c r="W17" s="5">
        <v>1538</v>
      </c>
      <c r="X17" s="5">
        <v>1538</v>
      </c>
      <c r="Y17" s="5">
        <v>1538</v>
      </c>
      <c r="Z17" s="16">
        <v>1538</v>
      </c>
      <c r="AA17" s="16">
        <v>1538</v>
      </c>
      <c r="AB17" s="18">
        <v>1538</v>
      </c>
      <c r="AC17" s="19">
        <v>1538</v>
      </c>
      <c r="AD17" s="18">
        <v>1538</v>
      </c>
      <c r="AE17" s="18">
        <v>1538</v>
      </c>
      <c r="AF17" s="18">
        <v>1538</v>
      </c>
      <c r="AG17" s="16">
        <v>1538</v>
      </c>
    </row>
    <row r="18" spans="1:38" s="2" customFormat="1" ht="12.75" customHeight="1" x14ac:dyDescent="0.2">
      <c r="A18" s="1" t="s">
        <v>3</v>
      </c>
      <c r="B18" s="6" t="s">
        <v>16</v>
      </c>
      <c r="C18" s="6" t="s">
        <v>16</v>
      </c>
      <c r="D18" s="6" t="s">
        <v>16</v>
      </c>
      <c r="E18" s="6" t="s">
        <v>16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6" t="s">
        <v>16</v>
      </c>
      <c r="O18" s="6" t="s">
        <v>16</v>
      </c>
      <c r="P18" s="6" t="s">
        <v>16</v>
      </c>
      <c r="Q18" s="6" t="s">
        <v>16</v>
      </c>
      <c r="R18" s="6" t="s">
        <v>16</v>
      </c>
      <c r="S18" s="6" t="s">
        <v>16</v>
      </c>
      <c r="T18" s="5">
        <v>14.6</v>
      </c>
      <c r="U18" s="5">
        <v>30.599999999999998</v>
      </c>
      <c r="V18" s="5">
        <f t="shared" ref="V18:Z18" si="14">+V19</f>
        <v>40.599999999999994</v>
      </c>
      <c r="W18" s="5">
        <f t="shared" si="14"/>
        <v>43.604999999999997</v>
      </c>
      <c r="X18" s="5">
        <f t="shared" si="14"/>
        <v>52.604999999999997</v>
      </c>
      <c r="Y18" s="5">
        <f t="shared" si="14"/>
        <v>59.41749999999999</v>
      </c>
      <c r="Z18" s="5">
        <f t="shared" si="14"/>
        <v>481.27749999999997</v>
      </c>
      <c r="AA18" s="5">
        <f t="shared" ref="AA18" si="15">+AA19</f>
        <v>856.75</v>
      </c>
      <c r="AB18" s="5">
        <f t="shared" ref="AB18" si="16">+AB19</f>
        <v>1211.5</v>
      </c>
      <c r="AC18" s="5">
        <f t="shared" ref="AC18" si="17">+AC19</f>
        <v>1510.6555000000001</v>
      </c>
      <c r="AD18" s="16">
        <f>AD19</f>
        <v>1510.7</v>
      </c>
      <c r="AE18" s="16">
        <f>AE19</f>
        <v>1513.9875000000002</v>
      </c>
      <c r="AF18" s="16">
        <f>AF19</f>
        <v>1513.9875000000002</v>
      </c>
      <c r="AG18" s="16">
        <v>1513.9875000000002</v>
      </c>
    </row>
    <row r="19" spans="1:38" s="2" customFormat="1" ht="12.75" customHeight="1" x14ac:dyDescent="0.2">
      <c r="A19" s="1" t="s">
        <v>11</v>
      </c>
      <c r="B19" s="15" t="s">
        <v>16</v>
      </c>
      <c r="C19" s="15" t="s">
        <v>16</v>
      </c>
      <c r="D19" s="15" t="s">
        <v>16</v>
      </c>
      <c r="E19" s="15" t="s">
        <v>16</v>
      </c>
      <c r="F19" s="15" t="s">
        <v>16</v>
      </c>
      <c r="G19" s="15" t="s">
        <v>16</v>
      </c>
      <c r="H19" s="15" t="s">
        <v>16</v>
      </c>
      <c r="I19" s="15" t="s">
        <v>16</v>
      </c>
      <c r="J19" s="15" t="s">
        <v>16</v>
      </c>
      <c r="K19" s="15" t="s">
        <v>16</v>
      </c>
      <c r="L19" s="15" t="s">
        <v>16</v>
      </c>
      <c r="M19" s="15" t="s">
        <v>16</v>
      </c>
      <c r="N19" s="15" t="s">
        <v>16</v>
      </c>
      <c r="O19" s="15" t="s">
        <v>16</v>
      </c>
      <c r="P19" s="15" t="s">
        <v>16</v>
      </c>
      <c r="Q19" s="15" t="s">
        <v>16</v>
      </c>
      <c r="R19" s="15" t="s">
        <v>16</v>
      </c>
      <c r="S19" s="15" t="s">
        <v>16</v>
      </c>
      <c r="T19" s="5">
        <v>14.6</v>
      </c>
      <c r="U19" s="5">
        <v>30.599999999999998</v>
      </c>
      <c r="V19" s="5">
        <v>40.599999999999994</v>
      </c>
      <c r="W19" s="5">
        <v>43.604999999999997</v>
      </c>
      <c r="X19" s="5">
        <v>52.604999999999997</v>
      </c>
      <c r="Y19" s="5">
        <v>59.41749999999999</v>
      </c>
      <c r="Z19" s="16">
        <v>481.27749999999997</v>
      </c>
      <c r="AA19" s="16">
        <v>856.75</v>
      </c>
      <c r="AB19" s="16">
        <v>1211.5</v>
      </c>
      <c r="AC19" s="16">
        <v>1510.6555000000001</v>
      </c>
      <c r="AD19" s="16">
        <v>1510.7</v>
      </c>
      <c r="AE19" s="16">
        <v>1513.9875000000002</v>
      </c>
      <c r="AF19" s="16">
        <v>1513.9875000000002</v>
      </c>
      <c r="AG19" s="22">
        <v>1513.9875000000002</v>
      </c>
    </row>
    <row r="20" spans="1:38" s="2" customFormat="1" ht="12.75" customHeight="1" x14ac:dyDescent="0.2">
      <c r="A20" s="1" t="s">
        <v>4</v>
      </c>
      <c r="B20" s="6" t="s">
        <v>16</v>
      </c>
      <c r="C20" s="6" t="s">
        <v>16</v>
      </c>
      <c r="D20" s="6" t="s">
        <v>16</v>
      </c>
      <c r="E20" s="6" t="s">
        <v>16</v>
      </c>
      <c r="F20" s="6" t="s">
        <v>16</v>
      </c>
      <c r="G20" s="6" t="s">
        <v>16</v>
      </c>
      <c r="H20" s="6" t="s">
        <v>16</v>
      </c>
      <c r="I20" s="6" t="s">
        <v>16</v>
      </c>
      <c r="J20" s="6" t="s">
        <v>16</v>
      </c>
      <c r="K20" s="6" t="s">
        <v>16</v>
      </c>
      <c r="L20" s="6" t="s">
        <v>16</v>
      </c>
      <c r="M20" s="6" t="s">
        <v>16</v>
      </c>
      <c r="N20" s="6" t="s">
        <v>16</v>
      </c>
      <c r="O20" s="6" t="s">
        <v>16</v>
      </c>
      <c r="P20" s="6" t="s">
        <v>16</v>
      </c>
      <c r="Q20" s="6" t="s">
        <v>16</v>
      </c>
      <c r="R20" s="6" t="s">
        <v>16</v>
      </c>
      <c r="S20" s="6" t="s">
        <v>16</v>
      </c>
      <c r="T20" s="5">
        <v>7.3700000000000002E-2</v>
      </c>
      <c r="U20" s="5">
        <v>0.11</v>
      </c>
      <c r="V20" s="5">
        <f t="shared" ref="V20:Z20" si="18">+V21</f>
        <v>0.1427949</v>
      </c>
      <c r="W20" s="5">
        <f t="shared" si="18"/>
        <v>0.40325899999999998</v>
      </c>
      <c r="X20" s="5">
        <f t="shared" si="18"/>
        <v>0.62231279999999989</v>
      </c>
      <c r="Y20" s="5">
        <f t="shared" si="18"/>
        <v>1.5800277999999999</v>
      </c>
      <c r="Z20" s="5">
        <f t="shared" si="18"/>
        <v>3.7030528000000014</v>
      </c>
      <c r="AA20" s="5">
        <f t="shared" ref="AA20" si="19">+AA21</f>
        <v>64.483012799999997</v>
      </c>
      <c r="AB20" s="5">
        <f t="shared" ref="AB20" si="20">+AB21</f>
        <v>88.9</v>
      </c>
      <c r="AC20" s="5">
        <f t="shared" ref="AC20" si="21">+AC21</f>
        <v>242.574985</v>
      </c>
      <c r="AD20" s="16">
        <f>+AD21</f>
        <v>248.4</v>
      </c>
      <c r="AE20" s="16">
        <f>+AE21</f>
        <v>253.62040879999992</v>
      </c>
      <c r="AF20" s="16">
        <f>+AF21</f>
        <v>258.08386879999989</v>
      </c>
      <c r="AG20" s="16">
        <v>266.99632379999997</v>
      </c>
    </row>
    <row r="21" spans="1:38" s="2" customFormat="1" ht="12.75" customHeight="1" x14ac:dyDescent="0.2">
      <c r="A21" s="1" t="s">
        <v>12</v>
      </c>
      <c r="B21" s="15" t="s">
        <v>16</v>
      </c>
      <c r="C21" s="15" t="s">
        <v>16</v>
      </c>
      <c r="D21" s="15" t="s">
        <v>16</v>
      </c>
      <c r="E21" s="15" t="s">
        <v>16</v>
      </c>
      <c r="F21" s="15" t="s">
        <v>16</v>
      </c>
      <c r="G21" s="15" t="s">
        <v>16</v>
      </c>
      <c r="H21" s="15" t="s">
        <v>16</v>
      </c>
      <c r="I21" s="15" t="s">
        <v>16</v>
      </c>
      <c r="J21" s="15" t="s">
        <v>16</v>
      </c>
      <c r="K21" s="15" t="s">
        <v>16</v>
      </c>
      <c r="L21" s="15" t="s">
        <v>16</v>
      </c>
      <c r="M21" s="15" t="s">
        <v>16</v>
      </c>
      <c r="N21" s="15" t="s">
        <v>16</v>
      </c>
      <c r="O21" s="15" t="s">
        <v>16</v>
      </c>
      <c r="P21" s="15" t="s">
        <v>16</v>
      </c>
      <c r="Q21" s="15" t="s">
        <v>16</v>
      </c>
      <c r="R21" s="15" t="s">
        <v>16</v>
      </c>
      <c r="S21" s="15" t="s">
        <v>16</v>
      </c>
      <c r="T21" s="5">
        <v>7.3700000000000002E-2</v>
      </c>
      <c r="U21" s="5">
        <v>0.11</v>
      </c>
      <c r="V21" s="5">
        <v>0.1427949</v>
      </c>
      <c r="W21" s="5">
        <v>0.40325899999999998</v>
      </c>
      <c r="X21" s="5">
        <v>0.62231279999999989</v>
      </c>
      <c r="Y21" s="5">
        <v>1.5800277999999999</v>
      </c>
      <c r="Z21" s="16">
        <v>3.7030528000000014</v>
      </c>
      <c r="AA21" s="16">
        <v>64.483012799999997</v>
      </c>
      <c r="AB21" s="16">
        <v>88.9</v>
      </c>
      <c r="AC21" s="16">
        <v>242.574985</v>
      </c>
      <c r="AD21" s="16">
        <v>248.4</v>
      </c>
      <c r="AE21" s="16">
        <v>253.62040879999992</v>
      </c>
      <c r="AF21" s="16">
        <v>258.08386879999989</v>
      </c>
      <c r="AG21" s="22">
        <v>266.99632379999997</v>
      </c>
    </row>
    <row r="22" spans="1:38" s="2" customFormat="1" ht="9" customHeight="1" x14ac:dyDescent="0.2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38" s="12" customFormat="1" ht="9" customHeight="1" x14ac:dyDescent="0.2">
      <c r="A23" s="10"/>
      <c r="B23" s="10"/>
      <c r="C23" s="11"/>
      <c r="D23" s="11"/>
      <c r="E23" s="11"/>
    </row>
    <row r="24" spans="1:38" s="10" customFormat="1" ht="12.75" customHeight="1" x14ac:dyDescent="0.2">
      <c r="A24" s="10" t="s">
        <v>13</v>
      </c>
    </row>
    <row r="25" spans="1:38" s="13" customFormat="1" ht="9" customHeight="1" x14ac:dyDescent="0.25"/>
    <row r="26" spans="1:38" x14ac:dyDescent="0.25">
      <c r="AB26" s="20"/>
      <c r="AC26" s="20"/>
      <c r="AD26" s="20"/>
      <c r="AI26" s="1"/>
      <c r="AJ26" s="20"/>
      <c r="AK26" s="20"/>
      <c r="AL26" s="20"/>
    </row>
    <row r="27" spans="1:38" x14ac:dyDescent="0.25">
      <c r="AB27" s="16"/>
      <c r="AC27" s="16"/>
      <c r="AD27" s="16"/>
      <c r="AI27" s="1"/>
      <c r="AJ27" s="16"/>
      <c r="AK27" s="21"/>
      <c r="AL27" s="2"/>
    </row>
    <row r="28" spans="1:38" x14ac:dyDescent="0.25">
      <c r="AB28" s="16"/>
      <c r="AC28" s="16"/>
      <c r="AD28" s="16"/>
      <c r="AI28" s="1"/>
      <c r="AJ28" s="16"/>
      <c r="AK28" s="16"/>
      <c r="AL28" s="16"/>
    </row>
    <row r="29" spans="1:38" x14ac:dyDescent="0.25">
      <c r="AB29" s="16"/>
      <c r="AC29" s="16"/>
      <c r="AD29" s="16"/>
      <c r="AI29" s="1"/>
      <c r="AJ29" s="16"/>
      <c r="AK29" s="16"/>
      <c r="AL29" s="16"/>
    </row>
    <row r="30" spans="1:38" x14ac:dyDescent="0.25">
      <c r="AB30" s="16"/>
      <c r="AC30" s="16"/>
      <c r="AD30" s="16"/>
      <c r="AI30" s="1"/>
      <c r="AJ30" s="16"/>
      <c r="AK30" s="16"/>
      <c r="AL30" s="2"/>
    </row>
    <row r="31" spans="1:38" x14ac:dyDescent="0.25">
      <c r="AB31" s="16"/>
      <c r="AC31" s="16"/>
      <c r="AD31" s="16"/>
      <c r="AI31" s="1"/>
      <c r="AJ31" s="16"/>
      <c r="AK31" s="16"/>
      <c r="AL31" s="16"/>
    </row>
    <row r="32" spans="1:38" x14ac:dyDescent="0.25">
      <c r="AB32" s="16"/>
      <c r="AC32" s="16"/>
      <c r="AD32" s="16"/>
      <c r="AI32" s="1"/>
      <c r="AJ32" s="16"/>
      <c r="AK32" s="16"/>
      <c r="AL32" s="2"/>
    </row>
    <row r="33" spans="28:38" x14ac:dyDescent="0.25">
      <c r="AB33" s="16"/>
      <c r="AC33" s="16"/>
      <c r="AD33" s="16"/>
      <c r="AI33" s="1"/>
      <c r="AJ33" s="16"/>
      <c r="AK33" s="16"/>
      <c r="AL33" s="22"/>
    </row>
    <row r="34" spans="28:38" x14ac:dyDescent="0.25">
      <c r="AB34" s="16"/>
      <c r="AC34" s="16"/>
      <c r="AD34" s="16"/>
      <c r="AI34" s="1"/>
      <c r="AJ34" s="16"/>
      <c r="AK34" s="16"/>
      <c r="AL34" s="16"/>
    </row>
    <row r="35" spans="28:38" x14ac:dyDescent="0.25">
      <c r="AB35" s="18"/>
      <c r="AC35" s="18"/>
      <c r="AD35" s="18"/>
      <c r="AI35" s="1"/>
      <c r="AJ35" s="18"/>
      <c r="AK35" s="18"/>
      <c r="AL35" s="16"/>
    </row>
    <row r="36" spans="28:38" x14ac:dyDescent="0.25">
      <c r="AB36" s="16"/>
      <c r="AC36" s="16"/>
      <c r="AD36" s="16"/>
      <c r="AI36" s="1"/>
      <c r="AJ36" s="16"/>
      <c r="AK36" s="16"/>
      <c r="AL36" s="16"/>
    </row>
    <row r="37" spans="28:38" x14ac:dyDescent="0.25">
      <c r="AB37" s="16"/>
      <c r="AC37" s="16"/>
      <c r="AD37" s="16"/>
      <c r="AI37" s="1"/>
      <c r="AJ37" s="16"/>
      <c r="AK37" s="16"/>
      <c r="AL37" s="22"/>
    </row>
    <row r="38" spans="28:38" x14ac:dyDescent="0.25">
      <c r="AB38" s="16"/>
      <c r="AC38" s="16"/>
      <c r="AD38" s="16"/>
      <c r="AI38" s="1"/>
      <c r="AJ38" s="16"/>
      <c r="AK38" s="16"/>
      <c r="AL38" s="16"/>
    </row>
    <row r="39" spans="28:38" x14ac:dyDescent="0.25">
      <c r="AB39" s="16"/>
      <c r="AC39" s="16"/>
      <c r="AD39" s="16"/>
      <c r="AI39" s="1"/>
      <c r="AJ39" s="16"/>
      <c r="AK39" s="16"/>
      <c r="AL39" s="22"/>
    </row>
  </sheetData>
  <pageMargins left="0.70866141732283472" right="0.51181102362204722" top="0.55118110236220474" bottom="0.74803149606299213" header="0.31496062992125984" footer="0.31496062992125984"/>
  <pageSetup paperSize="9" orientation="portrait" r:id="rId1"/>
  <ignoredErrors>
    <ignoredError sqref="B23:AA24 B9:Y14 B16:Y17 Q15:Y15 T21:Y21 T18:Y18 T19:Y19 T20:Y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4.5.4</vt:lpstr>
      <vt:lpstr>'4.5.4'!Área_de_impresión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Difusion</dc:creator>
  <cp:lastModifiedBy>María Eugenia Torres</cp:lastModifiedBy>
  <cp:lastPrinted>2018-08-27T17:29:10Z</cp:lastPrinted>
  <dcterms:created xsi:type="dcterms:W3CDTF">2017-10-18T18:15:42Z</dcterms:created>
  <dcterms:modified xsi:type="dcterms:W3CDTF">2022-11-18T16:32:57Z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fb8d8f8b-1bdc-455e-9e36-a47167d12da0</vt:lpwstr>
  </property>
</Properties>
</file>