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25" windowHeight="6600" activeTab="0"/>
  </bookViews>
  <sheets>
    <sheet name="4.5.17" sheetId="1" r:id="rId1"/>
  </sheets>
  <definedNames>
    <definedName name="_Regression_Int" localSheetId="0" hidden="1">1</definedName>
    <definedName name="_xlnm.Print_Area" localSheetId="0">'4.5.17'!$A$1:$A$16</definedName>
    <definedName name="Imprimir_área_IM" localSheetId="0">'4.5.17'!$A$1:$A$14</definedName>
  </definedNames>
  <calcPr fullCalcOnLoad="1"/>
</workbook>
</file>

<file path=xl/sharedStrings.xml><?xml version="1.0" encoding="utf-8"?>
<sst xmlns="http://schemas.openxmlformats.org/spreadsheetml/2006/main" count="127" uniqueCount="16">
  <si>
    <t xml:space="preserve">   Total</t>
  </si>
  <si>
    <t xml:space="preserve"> Interior</t>
  </si>
  <si>
    <t xml:space="preserve"> Montevideo</t>
  </si>
  <si>
    <t>. . .</t>
  </si>
  <si>
    <t xml:space="preserve">   General   </t>
  </si>
  <si>
    <t xml:space="preserve">   Otros </t>
  </si>
  <si>
    <t xml:space="preserve">   Residencial  </t>
  </si>
  <si>
    <t>Resto País</t>
  </si>
  <si>
    <t>Total</t>
  </si>
  <si>
    <t>Montevideo</t>
  </si>
  <si>
    <t>Destino</t>
  </si>
  <si>
    <t>Nota 1: Las sumas en las columnas pueden no coincidir debido a redondeos en las cifras.</t>
  </si>
  <si>
    <t>Fuente: Administración Nacional de Usinas y Trasmisiones Eléctricas (UTE).</t>
  </si>
  <si>
    <t>Nota 2: Las diferencias surgidas con lo publicado en años anteriores surgen de un proceso de acentuación y ajuste de datos, que se realiza en forma permanente.</t>
  </si>
  <si>
    <r>
      <t xml:space="preserve">Servicios eléctricos activos al 31 de diciembre de cada año, por año y grandes áreas, según destinos </t>
    </r>
    <r>
      <rPr>
        <b/>
        <sz val="9"/>
        <rFont val="Arial"/>
        <family val="2"/>
      </rPr>
      <t>(miles)</t>
    </r>
  </si>
  <si>
    <t xml:space="preserve">Período: 1988 - 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</si>
</sst>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&quot;$U&quot;\ #,##0;&quot;$U&quot;\ \-#,##0"/>
    <numFmt numFmtId="173" formatCode="&quot;$U&quot;\ #,##0;[Red]&quot;$U&quot;\ \-#,##0"/>
    <numFmt numFmtId="174" formatCode="&quot;$U&quot;\ #,##0.00;&quot;$U&quot;\ \-#,##0.00"/>
    <numFmt numFmtId="175" formatCode="&quot;$U&quot;\ #,##0.00;[Red]&quot;$U&quot;\ \-#,##0.00"/>
    <numFmt numFmtId="176" formatCode="_ &quot;$U&quot;\ * #,##0_ ;_ &quot;$U&quot;\ * \-#,##0_ ;_ &quot;$U&quot;\ * &quot;-&quot;_ ;_ @_ "/>
    <numFmt numFmtId="177" formatCode="_ * #,##0_ ;_ * \-#,##0_ ;_ * &quot;-&quot;_ ;_ @_ "/>
    <numFmt numFmtId="178" formatCode="_ &quot;$U&quot;\ * #,##0.00_ ;_ &quot;$U&quot;\ * \-#,##0.00_ ;_ &quot;$U&quot;\ * &quot;-&quot;??_ ;_ @_ "/>
    <numFmt numFmtId="179" formatCode="_ * #,##0.00_ ;_ * \-#,##0.00_ ;_ * &quot;-&quot;??_ ;_ @_ 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&quot;NU$&quot;\ #,##0_);\(&quot;NU$&quot;\ #,##0\)"/>
    <numFmt numFmtId="187" formatCode="&quot;NU$&quot;\ #,##0_);[Red]\(&quot;NU$&quot;\ #,##0\)"/>
    <numFmt numFmtId="188" formatCode="&quot;NU$&quot;\ #,##0.00_);\(&quot;NU$&quot;\ #,##0.00\)"/>
    <numFmt numFmtId="189" formatCode="&quot;NU$&quot;\ #,##0.00_);[Red]\(&quot;NU$&quot;\ #,##0.00\)"/>
    <numFmt numFmtId="190" formatCode="_(&quot;NU$&quot;\ * #,##0_);_(&quot;NU$&quot;\ * \(#,##0\);_(&quot;NU$&quot;\ * &quot;-&quot;_);_(@_)"/>
    <numFmt numFmtId="191" formatCode="_(&quot;NU$&quot;\ * #,##0.00_);_(&quot;NU$&quot;\ * \(#,##0.00\);_(&quot;NU$&quot;\ 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#,##0\ &quot;pta&quot;;\-#,##0\ &quot;pta&quot;"/>
    <numFmt numFmtId="207" formatCode="#,##0\ &quot;pta&quot;;[Red]\-#,##0\ &quot;pta&quot;"/>
    <numFmt numFmtId="208" formatCode="#,##0.00\ &quot;pta&quot;;\-#,##0.00\ &quot;pta&quot;"/>
    <numFmt numFmtId="209" formatCode="#,##0.00\ &quot;pta&quot;;[Red]\-#,##0.00\ &quot;pta&quot;"/>
    <numFmt numFmtId="210" formatCode="_-* #,##0\ &quot;pta&quot;_-;\-* #,##0\ &quot;pta&quot;_-;_-* &quot;-&quot;\ &quot;pta&quot;_-;_-@_-"/>
    <numFmt numFmtId="211" formatCode="_-* #,##0\ _p_t_a_-;\-* #,##0\ _p_t_a_-;_-* &quot;-&quot;\ _p_t_a_-;_-@_-"/>
    <numFmt numFmtId="212" formatCode="_-* #,##0.00\ &quot;pta&quot;_-;\-* #,##0.00\ &quot;pta&quot;_-;_-* &quot;-&quot;??\ &quot;pta&quot;_-;_-@_-"/>
    <numFmt numFmtId="213" formatCode="_-* #,##0.00\ _p_t_a_-;\-* #,##0.00\ _p_t_a_-;_-* &quot;-&quot;??\ _p_t_a_-;_-@_-"/>
    <numFmt numFmtId="214" formatCode="&quot;$&quot;\ #,##0_);\(&quot;$&quot;\ #,##0\)"/>
    <numFmt numFmtId="215" formatCode="&quot;$&quot;\ #,##0_);[Red]\(&quot;$&quot;\ #,##0\)"/>
    <numFmt numFmtId="216" formatCode="&quot;$&quot;\ #,##0.00_);\(&quot;$&quot;\ #,##0.00\)"/>
    <numFmt numFmtId="217" formatCode="&quot;$&quot;\ #,##0.00_);[Red]\(&quot;$&quot;\ #,##0.00\)"/>
    <numFmt numFmtId="218" formatCode="_(&quot;$&quot;\ * #,##0_);_(&quot;$&quot;\ * \(#,##0\);_(&quot;$&quot;\ * &quot;-&quot;_);_(@_)"/>
    <numFmt numFmtId="219" formatCode="_(&quot;$&quot;\ * #,##0.00_);_(&quot;$&quot;\ * \(#,##0.00\);_(&quot;$&quot;\ * &quot;-&quot;??_);_(@_)"/>
    <numFmt numFmtId="220" formatCode=";;;"/>
    <numFmt numFmtId="221" formatCode="#,##0.0"/>
    <numFmt numFmtId="222" formatCode="#,##0.0_);\(#,##0.0\)"/>
    <numFmt numFmtId="223" formatCode="0.0"/>
  </numFmts>
  <fonts count="51">
    <font>
      <sz val="10"/>
      <name val="Courier"/>
      <family val="0"/>
    </font>
    <font>
      <sz val="10"/>
      <name val="Arial"/>
      <family val="0"/>
    </font>
    <font>
      <sz val="1"/>
      <color indexed="8"/>
      <name val="Courier"/>
      <family val="3"/>
    </font>
    <font>
      <b/>
      <i/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Courier"/>
      <family val="3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3" fillId="0" borderId="0">
      <alignment/>
      <protection locked="0"/>
    </xf>
    <xf numFmtId="0" fontId="2" fillId="0" borderId="0">
      <alignment/>
      <protection locked="0"/>
    </xf>
    <xf numFmtId="0" fontId="4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4" fillId="0" borderId="0">
      <alignment/>
      <protection locked="0"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5" fillId="33" borderId="0" xfId="0" applyFont="1" applyFill="1" applyAlignment="1" applyProtection="1">
      <alignment horizontal="right"/>
      <protection/>
    </xf>
    <xf numFmtId="0" fontId="7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3" fontId="8" fillId="33" borderId="0" xfId="0" applyNumberFormat="1" applyFont="1" applyFill="1" applyAlignment="1">
      <alignment/>
    </xf>
    <xf numFmtId="0" fontId="8" fillId="33" borderId="0" xfId="0" applyFont="1" applyFill="1" applyBorder="1" applyAlignment="1">
      <alignment horizontal="right"/>
    </xf>
    <xf numFmtId="3" fontId="5" fillId="33" borderId="0" xfId="0" applyNumberFormat="1" applyFont="1" applyFill="1" applyAlignment="1" applyProtection="1">
      <alignment horizontal="right"/>
      <protection/>
    </xf>
    <xf numFmtId="3" fontId="5" fillId="33" borderId="0" xfId="0" applyNumberFormat="1" applyFont="1" applyFill="1" applyBorder="1" applyAlignment="1" applyProtection="1">
      <alignment horizontal="right"/>
      <protection/>
    </xf>
    <xf numFmtId="3" fontId="6" fillId="33" borderId="0" xfId="0" applyNumberFormat="1" applyFont="1" applyFill="1" applyBorder="1" applyAlignment="1" applyProtection="1">
      <alignment horizontal="right"/>
      <protection/>
    </xf>
    <xf numFmtId="3" fontId="7" fillId="33" borderId="0" xfId="0" applyNumberFormat="1" applyFont="1" applyFill="1" applyAlignment="1" applyProtection="1">
      <alignment horizontal="right"/>
      <protection/>
    </xf>
    <xf numFmtId="3" fontId="7" fillId="33" borderId="0" xfId="0" applyNumberFormat="1" applyFont="1" applyFill="1" applyBorder="1" applyAlignment="1" applyProtection="1">
      <alignment horizontal="right"/>
      <protection/>
    </xf>
    <xf numFmtId="0" fontId="7" fillId="33" borderId="0" xfId="0" applyFont="1" applyFill="1" applyAlignment="1" applyProtection="1">
      <alignment horizontal="right"/>
      <protection/>
    </xf>
    <xf numFmtId="3" fontId="8" fillId="33" borderId="0" xfId="0" applyNumberFormat="1" applyFont="1" applyFill="1" applyBorder="1" applyAlignment="1" applyProtection="1">
      <alignment horizontal="right"/>
      <protection/>
    </xf>
    <xf numFmtId="3" fontId="8" fillId="33" borderId="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0" fontId="13" fillId="6" borderId="0" xfId="0" applyFont="1" applyFill="1" applyAlignment="1" applyProtection="1">
      <alignment horizontal="left"/>
      <protection/>
    </xf>
    <xf numFmtId="0" fontId="13" fillId="6" borderId="0" xfId="0" applyFont="1" applyFill="1" applyBorder="1" applyAlignment="1" applyProtection="1">
      <alignment horizontal="left"/>
      <protection/>
    </xf>
    <xf numFmtId="0" fontId="11" fillId="6" borderId="0" xfId="0" applyFont="1" applyFill="1" applyAlignment="1">
      <alignment/>
    </xf>
    <xf numFmtId="0" fontId="6" fillId="6" borderId="0" xfId="0" applyFont="1" applyFill="1" applyAlignment="1">
      <alignment/>
    </xf>
    <xf numFmtId="0" fontId="6" fillId="6" borderId="0" xfId="0" applyFont="1" applyFill="1" applyBorder="1" applyAlignment="1">
      <alignment/>
    </xf>
    <xf numFmtId="0" fontId="12" fillId="6" borderId="0" xfId="0" applyFont="1" applyFill="1" applyBorder="1" applyAlignment="1">
      <alignment/>
    </xf>
    <xf numFmtId="0" fontId="13" fillId="6" borderId="0" xfId="0" applyFont="1" applyFill="1" applyAlignment="1">
      <alignment/>
    </xf>
    <xf numFmtId="0" fontId="5" fillId="6" borderId="0" xfId="0" applyFont="1" applyFill="1" applyAlignment="1" applyProtection="1">
      <alignment/>
      <protection/>
    </xf>
    <xf numFmtId="0" fontId="5" fillId="6" borderId="0" xfId="0" applyFont="1" applyFill="1" applyBorder="1" applyAlignment="1" applyProtection="1">
      <alignment horizontal="center"/>
      <protection/>
    </xf>
    <xf numFmtId="0" fontId="5" fillId="6" borderId="0" xfId="0" applyFont="1" applyFill="1" applyAlignment="1">
      <alignment/>
    </xf>
    <xf numFmtId="0" fontId="5" fillId="6" borderId="0" xfId="0" applyFont="1" applyFill="1" applyAlignment="1" applyProtection="1">
      <alignment horizontal="right"/>
      <protection/>
    </xf>
    <xf numFmtId="0" fontId="5" fillId="6" borderId="0" xfId="0" applyFont="1" applyFill="1" applyBorder="1" applyAlignment="1" applyProtection="1">
      <alignment horizontal="right"/>
      <protection/>
    </xf>
    <xf numFmtId="0" fontId="5" fillId="6" borderId="10" xfId="0" applyFont="1" applyFill="1" applyBorder="1" applyAlignment="1" applyProtection="1">
      <alignment horizontal="right"/>
      <protection/>
    </xf>
    <xf numFmtId="0" fontId="6" fillId="6" borderId="0" xfId="0" applyFont="1" applyFill="1" applyBorder="1" applyAlignment="1" applyProtection="1">
      <alignment horizontal="center"/>
      <protection/>
    </xf>
    <xf numFmtId="0" fontId="6" fillId="6" borderId="0" xfId="0" applyFont="1" applyFill="1" applyBorder="1" applyAlignment="1" applyProtection="1">
      <alignment horizontal="right"/>
      <protection/>
    </xf>
    <xf numFmtId="0" fontId="6" fillId="6" borderId="0" xfId="0" applyFont="1" applyFill="1" applyBorder="1" applyAlignment="1">
      <alignment horizontal="right"/>
    </xf>
    <xf numFmtId="3" fontId="8" fillId="6" borderId="0" xfId="0" applyNumberFormat="1" applyFont="1" applyFill="1" applyBorder="1" applyAlignment="1" applyProtection="1">
      <alignment horizontal="right"/>
      <protection/>
    </xf>
    <xf numFmtId="0" fontId="8" fillId="6" borderId="0" xfId="0" applyFont="1" applyFill="1" applyBorder="1" applyAlignment="1">
      <alignment/>
    </xf>
    <xf numFmtId="0" fontId="6" fillId="6" borderId="0" xfId="0" applyFont="1" applyFill="1" applyBorder="1" applyAlignment="1" applyProtection="1">
      <alignment/>
      <protection/>
    </xf>
    <xf numFmtId="0" fontId="9" fillId="6" borderId="0" xfId="0" applyFont="1" applyFill="1" applyBorder="1" applyAlignment="1">
      <alignment/>
    </xf>
    <xf numFmtId="0" fontId="6" fillId="6" borderId="0" xfId="0" applyFont="1" applyFill="1" applyAlignment="1" applyProtection="1">
      <alignment/>
      <protection/>
    </xf>
    <xf numFmtId="0" fontId="9" fillId="6" borderId="0" xfId="0" applyFont="1" applyFill="1" applyAlignment="1">
      <alignment/>
    </xf>
    <xf numFmtId="0" fontId="6" fillId="6" borderId="0" xfId="0" applyFont="1" applyFill="1" applyAlignment="1" applyProtection="1" quotePrefix="1">
      <alignment/>
      <protection/>
    </xf>
    <xf numFmtId="0" fontId="6" fillId="6" borderId="0" xfId="0" applyFont="1" applyFill="1" applyBorder="1" applyAlignment="1" applyProtection="1" quotePrefix="1">
      <alignment/>
      <protection/>
    </xf>
    <xf numFmtId="0" fontId="0" fillId="6" borderId="0" xfId="0" applyFill="1" applyAlignment="1">
      <alignment/>
    </xf>
    <xf numFmtId="0" fontId="0" fillId="6" borderId="0" xfId="0" applyFill="1" applyBorder="1" applyAlignment="1">
      <alignment/>
    </xf>
    <xf numFmtId="0" fontId="16" fillId="33" borderId="0" xfId="0" applyFont="1" applyFill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6" borderId="11" xfId="0" applyFont="1" applyFill="1" applyBorder="1" applyAlignment="1">
      <alignment horizontal="center"/>
    </xf>
    <xf numFmtId="0" fontId="6" fillId="6" borderId="11" xfId="0" applyFont="1" applyFill="1" applyBorder="1" applyAlignment="1" applyProtection="1">
      <alignment horizontal="center"/>
      <protection/>
    </xf>
    <xf numFmtId="0" fontId="5" fillId="6" borderId="11" xfId="0" applyFont="1" applyFill="1" applyBorder="1" applyAlignment="1" applyProtection="1">
      <alignment horizontal="center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F2" xfId="45"/>
    <cellStyle name="F3" xfId="46"/>
    <cellStyle name="F4" xfId="47"/>
    <cellStyle name="F5" xfId="48"/>
    <cellStyle name="F6" xfId="49"/>
    <cellStyle name="F7" xfId="50"/>
    <cellStyle name="F8" xfId="51"/>
    <cellStyle name="Hyperlink" xfId="52"/>
    <cellStyle name="Followed Hyperlink" xfId="53"/>
    <cellStyle name="Incorrecto" xfId="54"/>
    <cellStyle name="Comma" xfId="55"/>
    <cellStyle name="Comma [0]" xfId="56"/>
    <cellStyle name="Currency" xfId="57"/>
    <cellStyle name="Currency [0]" xfId="58"/>
    <cellStyle name="Neutral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EG24"/>
  <sheetViews>
    <sheetView showGridLines="0" tabSelected="1" zoomScalePageLayoutView="0" workbookViewId="0" topLeftCell="A1">
      <pane xSplit="1" ySplit="6" topLeftCell="DL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D4" sqref="ED4:EF4"/>
    </sheetView>
  </sheetViews>
  <sheetFormatPr defaultColWidth="9.625" defaultRowHeight="12.75"/>
  <cols>
    <col min="1" max="1" width="12.00390625" style="18" customWidth="1"/>
    <col min="2" max="2" width="8.25390625" style="18" customWidth="1"/>
    <col min="3" max="4" width="11.625" style="18" customWidth="1"/>
    <col min="5" max="5" width="1.625" style="19" customWidth="1"/>
    <col min="6" max="6" width="5.50390625" style="18" bestFit="1" customWidth="1"/>
    <col min="7" max="8" width="11.625" style="18" customWidth="1"/>
    <col min="9" max="9" width="1.625" style="18" customWidth="1"/>
    <col min="10" max="10" width="5.50390625" style="19" bestFit="1" customWidth="1"/>
    <col min="11" max="12" width="11.625" style="18" customWidth="1"/>
    <col min="13" max="13" width="1.625" style="18" customWidth="1"/>
    <col min="14" max="14" width="5.50390625" style="18" bestFit="1" customWidth="1"/>
    <col min="15" max="16" width="9.625" style="18" customWidth="1"/>
    <col min="17" max="17" width="1.625" style="18" customWidth="1"/>
    <col min="18" max="18" width="5.50390625" style="18" bestFit="1" customWidth="1"/>
    <col min="19" max="20" width="9.625" style="18" customWidth="1"/>
    <col min="21" max="21" width="1.625" style="18" customWidth="1"/>
    <col min="22" max="22" width="5.50390625" style="18" bestFit="1" customWidth="1"/>
    <col min="23" max="24" width="9.625" style="18" customWidth="1"/>
    <col min="25" max="25" width="1.625" style="18" customWidth="1"/>
    <col min="26" max="26" width="5.50390625" style="18" bestFit="1" customWidth="1"/>
    <col min="27" max="28" width="9.625" style="18" customWidth="1"/>
    <col min="29" max="29" width="1.625" style="18" customWidth="1"/>
    <col min="30" max="30" width="5.50390625" style="18" bestFit="1" customWidth="1"/>
    <col min="31" max="32" width="9.625" style="18" customWidth="1"/>
    <col min="33" max="33" width="1.625" style="18" customWidth="1"/>
    <col min="34" max="34" width="5.50390625" style="18" bestFit="1" customWidth="1"/>
    <col min="35" max="36" width="9.625" style="18" customWidth="1"/>
    <col min="37" max="37" width="1.625" style="18" customWidth="1"/>
    <col min="38" max="38" width="5.50390625" style="18" bestFit="1" customWidth="1"/>
    <col min="39" max="40" width="9.625" style="18" customWidth="1"/>
    <col min="41" max="41" width="1.625" style="18" customWidth="1"/>
    <col min="42" max="42" width="5.50390625" style="18" bestFit="1" customWidth="1"/>
    <col min="43" max="44" width="9.625" style="18" customWidth="1"/>
    <col min="45" max="45" width="1.625" style="18" customWidth="1"/>
    <col min="46" max="46" width="5.50390625" style="18" bestFit="1" customWidth="1"/>
    <col min="47" max="48" width="9.625" style="18" customWidth="1"/>
    <col min="49" max="49" width="1.625" style="18" customWidth="1"/>
    <col min="50" max="50" width="5.50390625" style="18" bestFit="1" customWidth="1"/>
    <col min="51" max="52" width="9.625" style="18" customWidth="1"/>
    <col min="53" max="53" width="1.625" style="18" customWidth="1"/>
    <col min="54" max="54" width="5.50390625" style="18" bestFit="1" customWidth="1"/>
    <col min="55" max="56" width="9.625" style="18" customWidth="1"/>
    <col min="57" max="57" width="1.625" style="18" customWidth="1"/>
    <col min="58" max="58" width="5.50390625" style="18" bestFit="1" customWidth="1"/>
    <col min="59" max="60" width="9.625" style="18" customWidth="1"/>
    <col min="61" max="61" width="1.625" style="18" customWidth="1"/>
    <col min="62" max="62" width="5.50390625" style="18" bestFit="1" customWidth="1"/>
    <col min="63" max="64" width="9.625" style="18" customWidth="1"/>
    <col min="65" max="65" width="1.625" style="18" customWidth="1"/>
    <col min="66" max="66" width="5.50390625" style="18" bestFit="1" customWidth="1"/>
    <col min="67" max="68" width="9.625" style="18" customWidth="1"/>
    <col min="69" max="69" width="1.625" style="18" customWidth="1"/>
    <col min="70" max="70" width="5.50390625" style="18" bestFit="1" customWidth="1"/>
    <col min="71" max="72" width="9.625" style="18" customWidth="1"/>
    <col min="73" max="73" width="1.625" style="18" customWidth="1"/>
    <col min="74" max="74" width="5.50390625" style="18" bestFit="1" customWidth="1"/>
    <col min="75" max="76" width="9.625" style="18" customWidth="1"/>
    <col min="77" max="77" width="1.625" style="18" customWidth="1"/>
    <col min="78" max="78" width="5.50390625" style="18" bestFit="1" customWidth="1"/>
    <col min="79" max="80" width="9.625" style="18" customWidth="1"/>
    <col min="81" max="81" width="1.625" style="18" customWidth="1"/>
    <col min="82" max="82" width="5.50390625" style="18" bestFit="1" customWidth="1"/>
    <col min="83" max="84" width="9.625" style="18" customWidth="1"/>
    <col min="85" max="85" width="1.625" style="18" customWidth="1"/>
    <col min="86" max="86" width="5.50390625" style="18" bestFit="1" customWidth="1"/>
    <col min="87" max="88" width="9.625" style="18" customWidth="1"/>
    <col min="89" max="89" width="1.625" style="18" customWidth="1"/>
    <col min="90" max="92" width="9.625" style="18" customWidth="1"/>
    <col min="93" max="93" width="1.625" style="18" customWidth="1"/>
    <col min="94" max="96" width="9.625" style="18" customWidth="1"/>
    <col min="97" max="97" width="1.625" style="18" customWidth="1"/>
    <col min="98" max="100" width="9.625" style="18" customWidth="1"/>
    <col min="101" max="101" width="1.625" style="18" customWidth="1"/>
    <col min="102" max="104" width="9.625" style="18" customWidth="1"/>
    <col min="105" max="105" width="1.625" style="18" customWidth="1"/>
    <col min="106" max="108" width="9.625" style="18" customWidth="1"/>
    <col min="109" max="109" width="1.625" style="18" customWidth="1"/>
    <col min="110" max="112" width="9.625" style="18" customWidth="1"/>
    <col min="113" max="113" width="1.625" style="18" customWidth="1"/>
    <col min="114" max="116" width="9.625" style="18" customWidth="1"/>
    <col min="117" max="117" width="1.625" style="18" customWidth="1"/>
    <col min="118" max="120" width="9.625" style="18" customWidth="1"/>
    <col min="121" max="121" width="1.75390625" style="18" customWidth="1"/>
    <col min="122" max="122" width="9.625" style="18" customWidth="1"/>
    <col min="123" max="123" width="9.375" style="18" customWidth="1"/>
    <col min="124" max="124" width="9.625" style="18" customWidth="1"/>
    <col min="125" max="125" width="1.625" style="18" customWidth="1"/>
    <col min="126" max="128" width="9.625" style="18" customWidth="1"/>
    <col min="129" max="129" width="3.50390625" style="18" customWidth="1"/>
    <col min="130" max="132" width="9.625" style="18" customWidth="1"/>
    <col min="133" max="133" width="2.625" style="18" customWidth="1"/>
    <col min="134" max="16384" width="9.625" style="18" customWidth="1"/>
  </cols>
  <sheetData>
    <row r="1" spans="1:18" s="24" customFormat="1" ht="15" customHeight="1">
      <c r="A1" s="22" t="s">
        <v>14</v>
      </c>
      <c r="B1" s="22"/>
      <c r="C1" s="22"/>
      <c r="D1" s="22"/>
      <c r="E1" s="23"/>
      <c r="F1" s="22"/>
      <c r="G1" s="22"/>
      <c r="H1" s="22"/>
      <c r="I1" s="22"/>
      <c r="J1" s="23"/>
      <c r="K1" s="22"/>
      <c r="L1" s="22"/>
      <c r="M1" s="22"/>
      <c r="N1" s="22"/>
      <c r="O1" s="22"/>
      <c r="P1" s="22"/>
      <c r="Q1" s="22"/>
      <c r="R1" s="22"/>
    </row>
    <row r="2" spans="1:18" s="24" customFormat="1" ht="15" customHeight="1">
      <c r="A2" s="25" t="s">
        <v>15</v>
      </c>
      <c r="B2" s="25"/>
      <c r="C2" s="25"/>
      <c r="D2" s="25"/>
      <c r="E2" s="26"/>
      <c r="F2" s="25"/>
      <c r="G2" s="25"/>
      <c r="H2" s="25"/>
      <c r="I2" s="25"/>
      <c r="J2" s="26"/>
      <c r="K2" s="25"/>
      <c r="L2" s="25"/>
      <c r="M2" s="25"/>
      <c r="N2" s="25"/>
      <c r="O2" s="25"/>
      <c r="P2" s="25"/>
      <c r="Q2" s="25"/>
      <c r="R2" s="25"/>
    </row>
    <row r="3" spans="1:18" s="28" customFormat="1" ht="9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136" s="25" customFormat="1" ht="12.75" customHeight="1">
      <c r="A4" s="29" t="s">
        <v>10</v>
      </c>
      <c r="B4" s="53">
        <v>1988</v>
      </c>
      <c r="C4" s="53"/>
      <c r="D4" s="53"/>
      <c r="E4" s="30"/>
      <c r="F4" s="53">
        <v>1989</v>
      </c>
      <c r="G4" s="53"/>
      <c r="H4" s="53"/>
      <c r="J4" s="53">
        <v>1990</v>
      </c>
      <c r="K4" s="53"/>
      <c r="L4" s="53"/>
      <c r="N4" s="53">
        <v>1991</v>
      </c>
      <c r="O4" s="53"/>
      <c r="P4" s="53"/>
      <c r="Q4" s="30"/>
      <c r="R4" s="53">
        <v>1992</v>
      </c>
      <c r="S4" s="53"/>
      <c r="T4" s="53"/>
      <c r="V4" s="53">
        <v>1993</v>
      </c>
      <c r="W4" s="53"/>
      <c r="X4" s="53"/>
      <c r="Z4" s="53">
        <v>1994</v>
      </c>
      <c r="AA4" s="53"/>
      <c r="AB4" s="53"/>
      <c r="AD4" s="53">
        <v>1995</v>
      </c>
      <c r="AE4" s="53"/>
      <c r="AF4" s="53"/>
      <c r="AH4" s="53">
        <v>1996</v>
      </c>
      <c r="AI4" s="53"/>
      <c r="AJ4" s="53"/>
      <c r="AL4" s="53">
        <v>1997</v>
      </c>
      <c r="AM4" s="53"/>
      <c r="AN4" s="53"/>
      <c r="AP4" s="53">
        <v>1998</v>
      </c>
      <c r="AQ4" s="53"/>
      <c r="AR4" s="53"/>
      <c r="AT4" s="53">
        <v>1999</v>
      </c>
      <c r="AU4" s="53"/>
      <c r="AV4" s="53"/>
      <c r="AX4" s="53">
        <v>2000</v>
      </c>
      <c r="AY4" s="53"/>
      <c r="AZ4" s="53"/>
      <c r="BB4" s="53">
        <v>2001</v>
      </c>
      <c r="BC4" s="53"/>
      <c r="BD4" s="53"/>
      <c r="BF4" s="53">
        <v>2002</v>
      </c>
      <c r="BG4" s="53"/>
      <c r="BH4" s="53"/>
      <c r="BJ4" s="53">
        <v>2003</v>
      </c>
      <c r="BK4" s="53"/>
      <c r="BL4" s="53"/>
      <c r="BN4" s="53">
        <v>2004</v>
      </c>
      <c r="BO4" s="53"/>
      <c r="BP4" s="53"/>
      <c r="BR4" s="53">
        <v>2005</v>
      </c>
      <c r="BS4" s="53"/>
      <c r="BT4" s="53"/>
      <c r="BV4" s="53">
        <v>2006</v>
      </c>
      <c r="BW4" s="53"/>
      <c r="BX4" s="53"/>
      <c r="BY4" s="30"/>
      <c r="BZ4" s="53">
        <v>2007</v>
      </c>
      <c r="CA4" s="53"/>
      <c r="CB4" s="53"/>
      <c r="CC4" s="29"/>
      <c r="CD4" s="53">
        <v>2008</v>
      </c>
      <c r="CE4" s="53"/>
      <c r="CF4" s="53"/>
      <c r="CG4" s="30"/>
      <c r="CH4" s="53">
        <v>2009</v>
      </c>
      <c r="CI4" s="53"/>
      <c r="CJ4" s="53"/>
      <c r="CK4" s="29"/>
      <c r="CL4" s="53">
        <v>2010</v>
      </c>
      <c r="CM4" s="53"/>
      <c r="CN4" s="53"/>
      <c r="CP4" s="52">
        <v>2011</v>
      </c>
      <c r="CQ4" s="52"/>
      <c r="CR4" s="52"/>
      <c r="CT4" s="52">
        <v>2012</v>
      </c>
      <c r="CU4" s="52"/>
      <c r="CV4" s="52"/>
      <c r="CX4" s="52">
        <v>2013</v>
      </c>
      <c r="CY4" s="52"/>
      <c r="CZ4" s="52"/>
      <c r="DB4" s="52">
        <v>2014</v>
      </c>
      <c r="DC4" s="52"/>
      <c r="DD4" s="52"/>
      <c r="DF4" s="52">
        <v>2015</v>
      </c>
      <c r="DG4" s="52"/>
      <c r="DH4" s="52"/>
      <c r="DJ4" s="52">
        <v>2016</v>
      </c>
      <c r="DK4" s="52"/>
      <c r="DL4" s="52"/>
      <c r="DN4" s="52">
        <v>2017</v>
      </c>
      <c r="DO4" s="52"/>
      <c r="DP4" s="52"/>
      <c r="DR4" s="52">
        <v>2018</v>
      </c>
      <c r="DS4" s="52"/>
      <c r="DT4" s="52"/>
      <c r="DV4" s="52">
        <v>2019</v>
      </c>
      <c r="DW4" s="52"/>
      <c r="DX4" s="52"/>
      <c r="DZ4" s="51">
        <v>2020</v>
      </c>
      <c r="EA4" s="51"/>
      <c r="EB4" s="51"/>
      <c r="ED4" s="51">
        <v>2021</v>
      </c>
      <c r="EE4" s="51"/>
      <c r="EF4" s="51"/>
    </row>
    <row r="5" spans="1:136" s="25" customFormat="1" ht="12.75" customHeight="1">
      <c r="A5" s="31"/>
      <c r="B5" s="32" t="s">
        <v>0</v>
      </c>
      <c r="C5" s="32" t="s">
        <v>2</v>
      </c>
      <c r="D5" s="32" t="s">
        <v>7</v>
      </c>
      <c r="E5" s="33"/>
      <c r="F5" s="32" t="s">
        <v>0</v>
      </c>
      <c r="G5" s="32" t="s">
        <v>2</v>
      </c>
      <c r="H5" s="32" t="s">
        <v>7</v>
      </c>
      <c r="J5" s="32" t="s">
        <v>0</v>
      </c>
      <c r="K5" s="32" t="s">
        <v>2</v>
      </c>
      <c r="L5" s="32" t="s">
        <v>7</v>
      </c>
      <c r="N5" s="32" t="s">
        <v>0</v>
      </c>
      <c r="O5" s="32" t="s">
        <v>2</v>
      </c>
      <c r="P5" s="32" t="s">
        <v>7</v>
      </c>
      <c r="Q5" s="32"/>
      <c r="R5" s="32" t="s">
        <v>0</v>
      </c>
      <c r="S5" s="32" t="s">
        <v>2</v>
      </c>
      <c r="T5" s="32" t="s">
        <v>1</v>
      </c>
      <c r="V5" s="32" t="s">
        <v>0</v>
      </c>
      <c r="W5" s="32" t="s">
        <v>2</v>
      </c>
      <c r="X5" s="32" t="s">
        <v>7</v>
      </c>
      <c r="Z5" s="32" t="s">
        <v>0</v>
      </c>
      <c r="AA5" s="32" t="s">
        <v>2</v>
      </c>
      <c r="AB5" s="32" t="s">
        <v>7</v>
      </c>
      <c r="AD5" s="32" t="s">
        <v>0</v>
      </c>
      <c r="AE5" s="32" t="s">
        <v>2</v>
      </c>
      <c r="AF5" s="32" t="s">
        <v>7</v>
      </c>
      <c r="AH5" s="32" t="s">
        <v>0</v>
      </c>
      <c r="AI5" s="32" t="s">
        <v>2</v>
      </c>
      <c r="AJ5" s="32" t="s">
        <v>7</v>
      </c>
      <c r="AL5" s="34" t="s">
        <v>0</v>
      </c>
      <c r="AM5" s="32" t="s">
        <v>2</v>
      </c>
      <c r="AN5" s="32" t="s">
        <v>7</v>
      </c>
      <c r="AP5" s="32" t="s">
        <v>0</v>
      </c>
      <c r="AQ5" s="32" t="s">
        <v>2</v>
      </c>
      <c r="AR5" s="32" t="s">
        <v>7</v>
      </c>
      <c r="AT5" s="32" t="s">
        <v>0</v>
      </c>
      <c r="AU5" s="32" t="s">
        <v>2</v>
      </c>
      <c r="AV5" s="32" t="s">
        <v>7</v>
      </c>
      <c r="AX5" s="32" t="s">
        <v>0</v>
      </c>
      <c r="AY5" s="32" t="s">
        <v>2</v>
      </c>
      <c r="AZ5" s="32" t="s">
        <v>7</v>
      </c>
      <c r="BB5" s="32" t="s">
        <v>0</v>
      </c>
      <c r="BC5" s="32" t="s">
        <v>2</v>
      </c>
      <c r="BD5" s="32" t="s">
        <v>7</v>
      </c>
      <c r="BF5" s="32" t="s">
        <v>0</v>
      </c>
      <c r="BG5" s="32" t="s">
        <v>2</v>
      </c>
      <c r="BH5" s="32" t="s">
        <v>7</v>
      </c>
      <c r="BJ5" s="32" t="s">
        <v>0</v>
      </c>
      <c r="BK5" s="32" t="s">
        <v>2</v>
      </c>
      <c r="BL5" s="32" t="s">
        <v>7</v>
      </c>
      <c r="BN5" s="32" t="s">
        <v>0</v>
      </c>
      <c r="BO5" s="32" t="s">
        <v>2</v>
      </c>
      <c r="BP5" s="32" t="s">
        <v>7</v>
      </c>
      <c r="BR5" s="32" t="s">
        <v>0</v>
      </c>
      <c r="BS5" s="32" t="s">
        <v>2</v>
      </c>
      <c r="BT5" s="32" t="s">
        <v>7</v>
      </c>
      <c r="BV5" s="32" t="s">
        <v>0</v>
      </c>
      <c r="BW5" s="32" t="s">
        <v>2</v>
      </c>
      <c r="BX5" s="32" t="s">
        <v>7</v>
      </c>
      <c r="BY5" s="32"/>
      <c r="BZ5" s="32" t="s">
        <v>0</v>
      </c>
      <c r="CA5" s="32" t="s">
        <v>2</v>
      </c>
      <c r="CB5" s="32" t="s">
        <v>7</v>
      </c>
      <c r="CC5" s="31"/>
      <c r="CD5" s="32" t="s">
        <v>0</v>
      </c>
      <c r="CE5" s="32" t="s">
        <v>2</v>
      </c>
      <c r="CF5" s="32" t="s">
        <v>7</v>
      </c>
      <c r="CG5" s="33"/>
      <c r="CH5" s="32" t="s">
        <v>0</v>
      </c>
      <c r="CI5" s="32" t="s">
        <v>2</v>
      </c>
      <c r="CJ5" s="32" t="s">
        <v>7</v>
      </c>
      <c r="CK5" s="31"/>
      <c r="CL5" s="32" t="s">
        <v>0</v>
      </c>
      <c r="CM5" s="32" t="s">
        <v>2</v>
      </c>
      <c r="CN5" s="32" t="s">
        <v>7</v>
      </c>
      <c r="CP5" s="35" t="s">
        <v>8</v>
      </c>
      <c r="CQ5" s="35" t="s">
        <v>9</v>
      </c>
      <c r="CR5" s="36" t="s">
        <v>7</v>
      </c>
      <c r="CT5" s="35" t="s">
        <v>8</v>
      </c>
      <c r="CU5" s="35" t="s">
        <v>9</v>
      </c>
      <c r="CV5" s="36" t="s">
        <v>7</v>
      </c>
      <c r="CX5" s="35" t="s">
        <v>8</v>
      </c>
      <c r="CY5" s="35" t="s">
        <v>9</v>
      </c>
      <c r="CZ5" s="36" t="s">
        <v>7</v>
      </c>
      <c r="DB5" s="35" t="s">
        <v>8</v>
      </c>
      <c r="DC5" s="35" t="s">
        <v>9</v>
      </c>
      <c r="DD5" s="36" t="s">
        <v>7</v>
      </c>
      <c r="DF5" s="35" t="s">
        <v>8</v>
      </c>
      <c r="DG5" s="35" t="s">
        <v>9</v>
      </c>
      <c r="DH5" s="36" t="s">
        <v>7</v>
      </c>
      <c r="DJ5" s="35" t="s">
        <v>8</v>
      </c>
      <c r="DK5" s="35" t="s">
        <v>9</v>
      </c>
      <c r="DL5" s="36" t="s">
        <v>7</v>
      </c>
      <c r="DN5" s="35" t="s">
        <v>8</v>
      </c>
      <c r="DO5" s="35" t="s">
        <v>9</v>
      </c>
      <c r="DP5" s="36" t="s">
        <v>7</v>
      </c>
      <c r="DR5" s="35" t="s">
        <v>8</v>
      </c>
      <c r="DS5" s="35" t="s">
        <v>9</v>
      </c>
      <c r="DT5" s="36" t="s">
        <v>7</v>
      </c>
      <c r="DV5" s="35" t="s">
        <v>8</v>
      </c>
      <c r="DW5" s="35" t="s">
        <v>9</v>
      </c>
      <c r="DX5" s="36" t="s">
        <v>7</v>
      </c>
      <c r="DZ5" s="35" t="s">
        <v>8</v>
      </c>
      <c r="EA5" s="35" t="s">
        <v>9</v>
      </c>
      <c r="EB5" s="36" t="s">
        <v>7</v>
      </c>
      <c r="ED5" s="35" t="s">
        <v>8</v>
      </c>
      <c r="EE5" s="35" t="s">
        <v>9</v>
      </c>
      <c r="EF5" s="36" t="s">
        <v>7</v>
      </c>
    </row>
    <row r="6" spans="1:96" s="25" customFormat="1" ht="9" customHeight="1">
      <c r="A6" s="31"/>
      <c r="B6" s="32"/>
      <c r="C6" s="32"/>
      <c r="D6" s="32"/>
      <c r="E6" s="33"/>
      <c r="F6" s="32"/>
      <c r="G6" s="32"/>
      <c r="H6" s="32"/>
      <c r="J6" s="32"/>
      <c r="K6" s="32"/>
      <c r="L6" s="32"/>
      <c r="N6" s="32"/>
      <c r="O6" s="32"/>
      <c r="P6" s="32"/>
      <c r="Q6" s="32"/>
      <c r="R6" s="32"/>
      <c r="S6" s="32"/>
      <c r="T6" s="32"/>
      <c r="V6" s="32"/>
      <c r="W6" s="32"/>
      <c r="X6" s="32"/>
      <c r="Z6" s="32"/>
      <c r="AA6" s="32"/>
      <c r="AB6" s="32"/>
      <c r="AD6" s="32"/>
      <c r="AE6" s="32"/>
      <c r="AF6" s="32"/>
      <c r="AH6" s="32"/>
      <c r="AI6" s="32"/>
      <c r="AJ6" s="32"/>
      <c r="AL6" s="33"/>
      <c r="AM6" s="32"/>
      <c r="AN6" s="32"/>
      <c r="AP6" s="32"/>
      <c r="AQ6" s="32"/>
      <c r="AR6" s="32"/>
      <c r="AT6" s="32"/>
      <c r="AU6" s="32"/>
      <c r="AV6" s="32"/>
      <c r="AX6" s="32"/>
      <c r="AY6" s="32"/>
      <c r="AZ6" s="32"/>
      <c r="BB6" s="32"/>
      <c r="BC6" s="32"/>
      <c r="BD6" s="32"/>
      <c r="BF6" s="32"/>
      <c r="BG6" s="32"/>
      <c r="BH6" s="32"/>
      <c r="BJ6" s="32"/>
      <c r="BK6" s="32"/>
      <c r="BL6" s="32"/>
      <c r="BN6" s="32"/>
      <c r="BO6" s="32"/>
      <c r="BP6" s="32"/>
      <c r="BR6" s="32"/>
      <c r="BS6" s="32"/>
      <c r="BT6" s="32"/>
      <c r="BV6" s="32"/>
      <c r="BW6" s="32"/>
      <c r="BX6" s="32"/>
      <c r="BY6" s="32"/>
      <c r="BZ6" s="32"/>
      <c r="CA6" s="32"/>
      <c r="CB6" s="32"/>
      <c r="CC6" s="31"/>
      <c r="CD6" s="32"/>
      <c r="CE6" s="32"/>
      <c r="CF6" s="32"/>
      <c r="CG6" s="33"/>
      <c r="CH6" s="32"/>
      <c r="CI6" s="32"/>
      <c r="CJ6" s="32"/>
      <c r="CK6" s="31"/>
      <c r="CL6" s="32"/>
      <c r="CM6" s="32"/>
      <c r="CN6" s="32"/>
      <c r="CP6" s="37"/>
      <c r="CQ6" s="37"/>
      <c r="CR6" s="37"/>
    </row>
    <row r="7" spans="1:96" s="6" customFormat="1" ht="9" customHeight="1">
      <c r="A7" s="1"/>
      <c r="B7" s="4"/>
      <c r="C7" s="4"/>
      <c r="D7" s="5"/>
      <c r="E7" s="5"/>
      <c r="F7" s="4"/>
      <c r="G7" s="4"/>
      <c r="H7" s="5"/>
      <c r="J7" s="4"/>
      <c r="K7" s="4"/>
      <c r="L7" s="5"/>
      <c r="N7" s="4"/>
      <c r="O7" s="4"/>
      <c r="P7" s="5"/>
      <c r="Q7" s="5"/>
      <c r="R7" s="4"/>
      <c r="S7" s="4"/>
      <c r="T7" s="5"/>
      <c r="V7" s="4"/>
      <c r="W7" s="4"/>
      <c r="X7" s="5"/>
      <c r="Z7" s="4"/>
      <c r="AA7" s="4"/>
      <c r="AB7" s="5"/>
      <c r="AD7" s="4"/>
      <c r="AE7" s="4"/>
      <c r="AF7" s="5"/>
      <c r="AH7" s="4"/>
      <c r="AI7" s="4"/>
      <c r="AJ7" s="5"/>
      <c r="AL7" s="4"/>
      <c r="AM7" s="4"/>
      <c r="AN7" s="5"/>
      <c r="AP7" s="4"/>
      <c r="AQ7" s="4"/>
      <c r="AR7" s="5"/>
      <c r="AT7" s="4"/>
      <c r="AU7" s="4"/>
      <c r="AV7" s="4"/>
      <c r="AX7" s="7"/>
      <c r="AY7" s="7"/>
      <c r="AZ7" s="7"/>
      <c r="BB7" s="7"/>
      <c r="BC7" s="7"/>
      <c r="BD7" s="7"/>
      <c r="BF7" s="8"/>
      <c r="BG7" s="8"/>
      <c r="BH7" s="8"/>
      <c r="BZ7" s="1"/>
      <c r="CA7" s="1"/>
      <c r="CB7" s="1"/>
      <c r="CC7" s="1"/>
      <c r="CD7" s="1"/>
      <c r="CE7" s="1"/>
      <c r="CF7" s="1"/>
      <c r="CG7" s="2"/>
      <c r="CH7" s="1"/>
      <c r="CI7" s="1"/>
      <c r="CJ7" s="1"/>
      <c r="CK7" s="1"/>
      <c r="CP7" s="9"/>
      <c r="CQ7" s="9"/>
      <c r="CR7" s="9"/>
    </row>
    <row r="8" spans="1:136" s="6" customFormat="1" ht="12.75" customHeight="1">
      <c r="A8" s="1" t="s">
        <v>8</v>
      </c>
      <c r="B8" s="10">
        <v>937</v>
      </c>
      <c r="C8" s="10">
        <v>457</v>
      </c>
      <c r="D8" s="10">
        <v>480</v>
      </c>
      <c r="E8" s="11"/>
      <c r="F8" s="10">
        <v>958</v>
      </c>
      <c r="G8" s="10">
        <v>462</v>
      </c>
      <c r="H8" s="10">
        <v>496</v>
      </c>
      <c r="I8" s="1"/>
      <c r="J8" s="10">
        <v>982</v>
      </c>
      <c r="K8" s="10">
        <v>468</v>
      </c>
      <c r="L8" s="10">
        <v>514</v>
      </c>
      <c r="M8" s="1"/>
      <c r="N8" s="10">
        <v>1002</v>
      </c>
      <c r="O8" s="10">
        <v>474</v>
      </c>
      <c r="P8" s="10">
        <v>528</v>
      </c>
      <c r="Q8" s="10"/>
      <c r="R8" s="10">
        <v>1015</v>
      </c>
      <c r="S8" s="10">
        <v>469</v>
      </c>
      <c r="T8" s="10">
        <v>546</v>
      </c>
      <c r="U8" s="1"/>
      <c r="V8" s="10">
        <v>1036</v>
      </c>
      <c r="W8" s="10">
        <v>472</v>
      </c>
      <c r="X8" s="10">
        <v>564</v>
      </c>
      <c r="Y8" s="1"/>
      <c r="Z8" s="10">
        <v>1054</v>
      </c>
      <c r="AA8" s="10">
        <v>472</v>
      </c>
      <c r="AB8" s="10">
        <v>582</v>
      </c>
      <c r="AC8" s="1"/>
      <c r="AD8" s="10">
        <v>1077</v>
      </c>
      <c r="AE8" s="10">
        <v>477</v>
      </c>
      <c r="AF8" s="10">
        <v>600</v>
      </c>
      <c r="AG8" s="1"/>
      <c r="AH8" s="10">
        <v>1093</v>
      </c>
      <c r="AI8" s="10">
        <v>478</v>
      </c>
      <c r="AJ8" s="10">
        <v>615</v>
      </c>
      <c r="AK8" s="1"/>
      <c r="AL8" s="10">
        <v>1117</v>
      </c>
      <c r="AM8" s="10">
        <v>485</v>
      </c>
      <c r="AN8" s="10">
        <v>632</v>
      </c>
      <c r="AO8" s="1"/>
      <c r="AP8" s="10">
        <v>1144</v>
      </c>
      <c r="AQ8" s="10">
        <v>492</v>
      </c>
      <c r="AR8" s="3">
        <v>652</v>
      </c>
      <c r="AS8" s="1"/>
      <c r="AT8" s="10">
        <v>1169</v>
      </c>
      <c r="AU8" s="10">
        <v>499</v>
      </c>
      <c r="AV8" s="10">
        <v>670</v>
      </c>
      <c r="AW8" s="1"/>
      <c r="AX8" s="10">
        <v>1184</v>
      </c>
      <c r="AY8" s="10">
        <v>500</v>
      </c>
      <c r="AZ8" s="10">
        <v>684</v>
      </c>
      <c r="BA8" s="1"/>
      <c r="BB8" s="10">
        <v>1196</v>
      </c>
      <c r="BC8" s="10">
        <v>502</v>
      </c>
      <c r="BD8" s="10">
        <v>694</v>
      </c>
      <c r="BE8" s="1"/>
      <c r="BF8" s="12">
        <v>1187.0610000000001</v>
      </c>
      <c r="BG8" s="12">
        <v>494.20599999999996</v>
      </c>
      <c r="BH8" s="12">
        <v>692.855</v>
      </c>
      <c r="BI8" s="1"/>
      <c r="BJ8" s="12">
        <v>1187.43</v>
      </c>
      <c r="BK8" s="12">
        <v>492.087</v>
      </c>
      <c r="BL8" s="12">
        <v>695.343</v>
      </c>
      <c r="BM8" s="1"/>
      <c r="BN8" s="12">
        <v>1211.19</v>
      </c>
      <c r="BO8" s="12">
        <v>500.986</v>
      </c>
      <c r="BP8" s="12">
        <v>710.204</v>
      </c>
      <c r="BQ8" s="1"/>
      <c r="BR8" s="12">
        <v>1217.0210000000002</v>
      </c>
      <c r="BS8" s="12">
        <v>498.659</v>
      </c>
      <c r="BT8" s="12">
        <v>718.362</v>
      </c>
      <c r="BU8" s="1"/>
      <c r="BV8" s="12">
        <f>SUM(BV9:BV11)</f>
        <v>1232.664</v>
      </c>
      <c r="BW8" s="12">
        <f>SUM(BW9:BW11)</f>
        <v>501.694</v>
      </c>
      <c r="BX8" s="12">
        <f>SUM(BX9:BX11)</f>
        <v>730.97</v>
      </c>
      <c r="BY8" s="12"/>
      <c r="BZ8" s="12">
        <f>SUM(BZ9:BZ11)</f>
        <v>1244.931</v>
      </c>
      <c r="CA8" s="12">
        <f>SUM(CA9:CA11)</f>
        <v>502.525</v>
      </c>
      <c r="CB8" s="12">
        <f>SUM(CB9:CB11)</f>
        <v>742.406</v>
      </c>
      <c r="CC8" s="1"/>
      <c r="CD8" s="12">
        <f>SUM(CD9:CD11)</f>
        <v>1264</v>
      </c>
      <c r="CE8" s="12">
        <v>507</v>
      </c>
      <c r="CF8" s="12">
        <v>757</v>
      </c>
      <c r="CG8" s="12"/>
      <c r="CH8" s="12">
        <f>SUM(CH9:CH11)</f>
        <v>1283.0629999999996</v>
      </c>
      <c r="CI8" s="12">
        <f>SUM(CI9:CI11)</f>
        <v>511.111</v>
      </c>
      <c r="CJ8" s="12">
        <f>SUM(CJ9:CJ11)</f>
        <v>771.952</v>
      </c>
      <c r="CK8" s="12"/>
      <c r="CL8" s="12">
        <f>SUM(CL9:CL11)</f>
        <v>1307</v>
      </c>
      <c r="CM8" s="12">
        <f>SUM(CM9:CM11)</f>
        <v>517</v>
      </c>
      <c r="CN8" s="12">
        <f>SUM(CN9:CN11)</f>
        <v>790</v>
      </c>
      <c r="CO8" s="1"/>
      <c r="CP8" s="12">
        <f>SUM(CP9:CP11)</f>
        <v>1330</v>
      </c>
      <c r="CQ8" s="12">
        <f>SUM(CQ9:CQ11)</f>
        <v>521</v>
      </c>
      <c r="CR8" s="12">
        <f>SUM(CR9:CR11)</f>
        <v>809</v>
      </c>
      <c r="CS8" s="1"/>
      <c r="CT8" s="12">
        <f>SUM(CT9:CT11)</f>
        <v>1354</v>
      </c>
      <c r="CU8" s="12">
        <f>SUM(CU9:CU11)</f>
        <v>527</v>
      </c>
      <c r="CV8" s="12">
        <f>SUM(CV9:CV11)</f>
        <v>827</v>
      </c>
      <c r="CW8" s="1"/>
      <c r="CX8" s="12">
        <f>SUM(CX9:CX11)</f>
        <v>1374</v>
      </c>
      <c r="CY8" s="12">
        <f>SUM(CY9:CY11)</f>
        <v>531</v>
      </c>
      <c r="CZ8" s="12">
        <f>SUM(CZ9:CZ11)</f>
        <v>843</v>
      </c>
      <c r="DB8" s="12">
        <f>SUM(DB9:DB11)</f>
        <v>1398.128</v>
      </c>
      <c r="DC8" s="12">
        <f>SUM(DC9:DC11)</f>
        <v>536.016</v>
      </c>
      <c r="DD8" s="12">
        <f>SUM(DD9:DD11)</f>
        <v>862.112</v>
      </c>
      <c r="DF8" s="12">
        <f>SUM(DF9:DF11)</f>
        <v>1415.401</v>
      </c>
      <c r="DG8" s="12">
        <f>SUM(DG9:DG11)</f>
        <v>539.417</v>
      </c>
      <c r="DH8" s="12">
        <f>SUM(DH9:DH11)</f>
        <v>875.984</v>
      </c>
      <c r="DJ8" s="12">
        <f>SUM(DJ9:DJ11)</f>
        <v>1438</v>
      </c>
      <c r="DK8" s="12">
        <f>SUM(DK9:DK11)</f>
        <v>545</v>
      </c>
      <c r="DL8" s="12">
        <f>SUM(DL9:DL11)</f>
        <v>893</v>
      </c>
      <c r="DN8" s="12">
        <f>SUM(DN9:DN11)</f>
        <v>1460.432</v>
      </c>
      <c r="DO8" s="12">
        <f>SUM(DO9:DO11)</f>
        <v>550.887</v>
      </c>
      <c r="DP8" s="12">
        <f>SUM(DP9:DP11)</f>
        <v>909.545</v>
      </c>
      <c r="DR8" s="12">
        <f>SUM(DR9:DR11)</f>
        <v>1484.218</v>
      </c>
      <c r="DS8" s="12">
        <f>SUM(DS9:DS11)</f>
        <v>556.961</v>
      </c>
      <c r="DT8" s="12">
        <f>SUM(DT9:DT11)</f>
        <v>927.2570000000001</v>
      </c>
      <c r="DV8" s="49">
        <f>+DV9+DV10+DV11</f>
        <v>1511.6629999999998</v>
      </c>
      <c r="DW8" s="49">
        <f>+DW9+DW10+DW11</f>
        <v>565.5260000000001</v>
      </c>
      <c r="DX8" s="49">
        <f>+DX9+DX10+DX11</f>
        <v>946.137</v>
      </c>
      <c r="DZ8" s="12">
        <f>SUM(DZ9:DZ11)</f>
        <v>1542.949</v>
      </c>
      <c r="EA8" s="12">
        <f>SUM(EA9:EA11)</f>
        <v>573.729</v>
      </c>
      <c r="EB8" s="12">
        <f>SUM(EB9:EB11)</f>
        <v>969.2199999999999</v>
      </c>
      <c r="ED8" s="12">
        <f>SUM(ED9:ED11)</f>
        <v>1577.969</v>
      </c>
      <c r="EE8" s="12">
        <f>SUM(EE9:EE11)</f>
        <v>582.187</v>
      </c>
      <c r="EF8" s="12">
        <f>SUM(EF9:EF11)</f>
        <v>995.7819999999999</v>
      </c>
    </row>
    <row r="9" spans="1:137" s="6" customFormat="1" ht="12.75" customHeight="1">
      <c r="A9" s="1" t="s">
        <v>4</v>
      </c>
      <c r="B9" s="13" t="s">
        <v>3</v>
      </c>
      <c r="C9" s="13" t="s">
        <v>3</v>
      </c>
      <c r="D9" s="13" t="s">
        <v>3</v>
      </c>
      <c r="E9" s="14"/>
      <c r="F9" s="13" t="s">
        <v>3</v>
      </c>
      <c r="G9" s="13" t="s">
        <v>3</v>
      </c>
      <c r="H9" s="13" t="s">
        <v>3</v>
      </c>
      <c r="J9" s="13" t="s">
        <v>3</v>
      </c>
      <c r="K9" s="13" t="s">
        <v>3</v>
      </c>
      <c r="L9" s="13" t="s">
        <v>3</v>
      </c>
      <c r="N9" s="13" t="s">
        <v>3</v>
      </c>
      <c r="O9" s="13" t="s">
        <v>3</v>
      </c>
      <c r="P9" s="13" t="s">
        <v>3</v>
      </c>
      <c r="Q9" s="13"/>
      <c r="R9" s="13">
        <v>107</v>
      </c>
      <c r="S9" s="13">
        <v>51</v>
      </c>
      <c r="T9" s="13">
        <v>56</v>
      </c>
      <c r="V9" s="13">
        <v>110</v>
      </c>
      <c r="W9" s="13">
        <v>51</v>
      </c>
      <c r="X9" s="13">
        <v>59</v>
      </c>
      <c r="Z9" s="13">
        <v>112</v>
      </c>
      <c r="AA9" s="13">
        <v>51</v>
      </c>
      <c r="AB9" s="13">
        <v>60</v>
      </c>
      <c r="AD9" s="13">
        <v>112</v>
      </c>
      <c r="AE9" s="13">
        <v>51</v>
      </c>
      <c r="AF9" s="13">
        <v>62</v>
      </c>
      <c r="AH9" s="13">
        <v>112</v>
      </c>
      <c r="AI9" s="13">
        <v>50</v>
      </c>
      <c r="AJ9" s="13">
        <v>62</v>
      </c>
      <c r="AL9" s="13">
        <v>112</v>
      </c>
      <c r="AM9" s="13">
        <v>49</v>
      </c>
      <c r="AN9" s="13">
        <v>63</v>
      </c>
      <c r="AP9" s="13">
        <v>114</v>
      </c>
      <c r="AQ9" s="13">
        <v>49</v>
      </c>
      <c r="AR9" s="15">
        <v>65</v>
      </c>
      <c r="AT9" s="13">
        <v>111</v>
      </c>
      <c r="AU9" s="13">
        <v>47</v>
      </c>
      <c r="AV9" s="13">
        <v>64</v>
      </c>
      <c r="AX9" s="13">
        <v>108</v>
      </c>
      <c r="AY9" s="13">
        <v>45</v>
      </c>
      <c r="AZ9" s="13">
        <v>62</v>
      </c>
      <c r="BB9" s="8">
        <v>102</v>
      </c>
      <c r="BC9" s="13">
        <v>43</v>
      </c>
      <c r="BD9" s="13">
        <v>59</v>
      </c>
      <c r="BF9" s="16">
        <v>95.23599999999999</v>
      </c>
      <c r="BG9" s="16">
        <v>39.977</v>
      </c>
      <c r="BH9" s="16">
        <v>55.259</v>
      </c>
      <c r="BJ9" s="16">
        <v>91.929</v>
      </c>
      <c r="BK9" s="16">
        <v>38.633</v>
      </c>
      <c r="BL9" s="16">
        <v>53.296</v>
      </c>
      <c r="BN9" s="16">
        <v>93.52</v>
      </c>
      <c r="BO9" s="16">
        <v>38.769</v>
      </c>
      <c r="BP9" s="16">
        <v>54.751</v>
      </c>
      <c r="BR9" s="16">
        <v>92.266</v>
      </c>
      <c r="BS9" s="16">
        <v>37.462</v>
      </c>
      <c r="BT9" s="16">
        <v>54.804</v>
      </c>
      <c r="BV9" s="16">
        <f>SUM(BW9:BX9)</f>
        <v>94.021</v>
      </c>
      <c r="BW9" s="16">
        <v>38.4</v>
      </c>
      <c r="BX9" s="16">
        <v>55.621</v>
      </c>
      <c r="BY9" s="16"/>
      <c r="BZ9" s="16">
        <f>SUM(CA9:CB9)</f>
        <v>96.154</v>
      </c>
      <c r="CA9" s="16">
        <v>39.538</v>
      </c>
      <c r="CB9" s="16">
        <v>56.616</v>
      </c>
      <c r="CC9" s="1"/>
      <c r="CD9" s="16">
        <f>SUM(CE9:CF9)</f>
        <v>97</v>
      </c>
      <c r="CE9" s="16">
        <v>39</v>
      </c>
      <c r="CF9" s="16">
        <v>58</v>
      </c>
      <c r="CG9" s="16"/>
      <c r="CH9" s="16">
        <f>SUM(CI9:CJ9)</f>
        <v>98.52199999999999</v>
      </c>
      <c r="CI9" s="16">
        <v>39.658</v>
      </c>
      <c r="CJ9" s="16">
        <v>58.864</v>
      </c>
      <c r="CK9" s="16"/>
      <c r="CL9" s="16">
        <f>SUM(CM9:CN9)</f>
        <v>101</v>
      </c>
      <c r="CM9" s="16">
        <v>40</v>
      </c>
      <c r="CN9" s="16">
        <v>61</v>
      </c>
      <c r="CP9" s="16">
        <f>SUM(CQ9:CR9)</f>
        <v>104</v>
      </c>
      <c r="CQ9" s="16">
        <v>41</v>
      </c>
      <c r="CR9" s="16">
        <v>63</v>
      </c>
      <c r="CT9" s="16">
        <f>SUM(CU9:CV9)</f>
        <v>106</v>
      </c>
      <c r="CU9" s="16">
        <v>41</v>
      </c>
      <c r="CV9" s="16">
        <v>65</v>
      </c>
      <c r="CX9" s="16">
        <f>SUM(CY9:CZ9)</f>
        <v>108</v>
      </c>
      <c r="CY9" s="16">
        <v>42</v>
      </c>
      <c r="CZ9" s="16">
        <v>66</v>
      </c>
      <c r="DB9" s="16">
        <f>SUM(DC9:DD9)</f>
        <v>110.439</v>
      </c>
      <c r="DC9" s="17">
        <v>42.455</v>
      </c>
      <c r="DD9" s="17">
        <v>67.984</v>
      </c>
      <c r="DF9" s="16">
        <f>SUM(DG9:DH9)</f>
        <v>111.611</v>
      </c>
      <c r="DG9" s="17">
        <v>42.676</v>
      </c>
      <c r="DH9" s="17">
        <v>68.935</v>
      </c>
      <c r="DJ9" s="16">
        <f>SUM(DK9:DL9)</f>
        <v>114</v>
      </c>
      <c r="DK9" s="17">
        <v>43</v>
      </c>
      <c r="DL9" s="17">
        <v>71</v>
      </c>
      <c r="DN9" s="12">
        <f>SUM(DO9:DP9)</f>
        <v>115.521</v>
      </c>
      <c r="DO9" s="17">
        <v>43.351</v>
      </c>
      <c r="DP9" s="17">
        <v>72.17</v>
      </c>
      <c r="DR9" s="12">
        <f>SUM(DS9:DT9)</f>
        <v>118</v>
      </c>
      <c r="DS9" s="17">
        <v>44</v>
      </c>
      <c r="DT9" s="17">
        <v>74</v>
      </c>
      <c r="DV9" s="12">
        <f>SUM(DW9:DX9)</f>
        <v>117.15799999999999</v>
      </c>
      <c r="DW9" s="17">
        <v>43.57</v>
      </c>
      <c r="DX9" s="17">
        <v>73.588</v>
      </c>
      <c r="DZ9" s="12">
        <f>SUM(EA9:EB9)</f>
        <v>118.893</v>
      </c>
      <c r="EA9" s="17">
        <v>43.463</v>
      </c>
      <c r="EB9" s="17">
        <v>75.43</v>
      </c>
      <c r="ED9" s="12">
        <f>SUM(EE9:EF9)</f>
        <v>122.12700000000001</v>
      </c>
      <c r="EE9" s="17">
        <v>43.751</v>
      </c>
      <c r="EF9" s="17">
        <v>78.376</v>
      </c>
      <c r="EG9" s="5"/>
    </row>
    <row r="10" spans="1:137" s="6" customFormat="1" ht="12.75" customHeight="1">
      <c r="A10" s="1" t="s">
        <v>6</v>
      </c>
      <c r="B10" s="13">
        <v>836</v>
      </c>
      <c r="C10" s="13">
        <v>407</v>
      </c>
      <c r="D10" s="13">
        <v>429</v>
      </c>
      <c r="E10" s="14"/>
      <c r="F10" s="13">
        <v>855</v>
      </c>
      <c r="G10" s="13">
        <v>411</v>
      </c>
      <c r="H10" s="13">
        <v>444</v>
      </c>
      <c r="J10" s="13">
        <v>877</v>
      </c>
      <c r="K10" s="13">
        <v>416</v>
      </c>
      <c r="L10" s="13">
        <v>461</v>
      </c>
      <c r="N10" s="13">
        <v>895</v>
      </c>
      <c r="O10" s="13">
        <v>422</v>
      </c>
      <c r="P10" s="13">
        <v>473</v>
      </c>
      <c r="Q10" s="13"/>
      <c r="R10" s="13">
        <v>907</v>
      </c>
      <c r="S10" s="13">
        <v>418</v>
      </c>
      <c r="T10" s="13">
        <v>490</v>
      </c>
      <c r="V10" s="13">
        <v>925</v>
      </c>
      <c r="W10" s="13">
        <v>421</v>
      </c>
      <c r="X10" s="13">
        <v>504</v>
      </c>
      <c r="Z10" s="13">
        <v>940</v>
      </c>
      <c r="AA10" s="13">
        <v>420</v>
      </c>
      <c r="AB10" s="13">
        <v>520</v>
      </c>
      <c r="AD10" s="13">
        <v>962</v>
      </c>
      <c r="AE10" s="13">
        <v>425</v>
      </c>
      <c r="AF10" s="13">
        <v>536</v>
      </c>
      <c r="AH10" s="13">
        <v>975</v>
      </c>
      <c r="AI10" s="13">
        <v>426</v>
      </c>
      <c r="AJ10" s="13">
        <v>549</v>
      </c>
      <c r="AL10" s="13">
        <v>997</v>
      </c>
      <c r="AM10" s="13">
        <v>433</v>
      </c>
      <c r="AN10" s="13">
        <v>564</v>
      </c>
      <c r="AP10" s="13">
        <v>1024</v>
      </c>
      <c r="AQ10" s="13">
        <v>441</v>
      </c>
      <c r="AR10" s="15">
        <v>583</v>
      </c>
      <c r="AT10" s="13">
        <v>1049</v>
      </c>
      <c r="AU10" s="13">
        <v>449</v>
      </c>
      <c r="AV10" s="13">
        <v>601</v>
      </c>
      <c r="AX10" s="13">
        <v>1065</v>
      </c>
      <c r="AY10" s="13">
        <v>450</v>
      </c>
      <c r="AZ10" s="13">
        <v>615</v>
      </c>
      <c r="BB10" s="8">
        <v>1073</v>
      </c>
      <c r="BC10" s="13">
        <v>450</v>
      </c>
      <c r="BD10" s="13">
        <v>623</v>
      </c>
      <c r="BF10" s="16">
        <v>1067.164</v>
      </c>
      <c r="BG10" s="16">
        <v>442.671</v>
      </c>
      <c r="BH10" s="16">
        <v>624.493</v>
      </c>
      <c r="BJ10" s="16">
        <v>1067.7269999999999</v>
      </c>
      <c r="BK10" s="16">
        <v>440.441</v>
      </c>
      <c r="BL10" s="16">
        <v>627.286</v>
      </c>
      <c r="BN10" s="16">
        <v>1086.775</v>
      </c>
      <c r="BO10" s="16">
        <v>447.954</v>
      </c>
      <c r="BP10" s="16">
        <v>638.821</v>
      </c>
      <c r="BR10" s="16">
        <v>1091.5230000000001</v>
      </c>
      <c r="BS10" s="16">
        <v>446.24</v>
      </c>
      <c r="BT10" s="16">
        <v>645.283</v>
      </c>
      <c r="BV10" s="16">
        <f>SUM(BW10:BX10)</f>
        <v>1102.498</v>
      </c>
      <c r="BW10" s="16">
        <v>447.369</v>
      </c>
      <c r="BX10" s="16">
        <v>655.129</v>
      </c>
      <c r="BY10" s="16"/>
      <c r="BZ10" s="16">
        <f>SUM(CA10:CB10)</f>
        <v>1109.51</v>
      </c>
      <c r="CA10" s="16">
        <v>446.019</v>
      </c>
      <c r="CB10" s="16">
        <v>663.491</v>
      </c>
      <c r="CC10" s="1"/>
      <c r="CD10" s="16">
        <f>SUM(CE10:CF10)</f>
        <v>1123</v>
      </c>
      <c r="CE10" s="16">
        <v>449</v>
      </c>
      <c r="CF10" s="16">
        <v>674</v>
      </c>
      <c r="CG10" s="16"/>
      <c r="CH10" s="16">
        <f>SUM(CI10:CJ10)</f>
        <v>1133.6779999999999</v>
      </c>
      <c r="CI10" s="16">
        <v>449.538</v>
      </c>
      <c r="CJ10" s="16">
        <v>684.14</v>
      </c>
      <c r="CK10" s="16"/>
      <c r="CL10" s="16">
        <f>SUM(CM10:CN10)</f>
        <v>1148</v>
      </c>
      <c r="CM10" s="16">
        <v>452</v>
      </c>
      <c r="CN10" s="16">
        <v>696</v>
      </c>
      <c r="CP10" s="16">
        <f>SUM(CQ10:CR10)</f>
        <v>1201</v>
      </c>
      <c r="CQ10" s="16">
        <f>405+47+19</f>
        <v>471</v>
      </c>
      <c r="CR10" s="16">
        <f>596+113+21</f>
        <v>730</v>
      </c>
      <c r="CT10" s="16">
        <f>SUM(CU10:CV10)</f>
        <v>1222</v>
      </c>
      <c r="CU10" s="16">
        <f>404+49+22</f>
        <v>475</v>
      </c>
      <c r="CV10" s="16">
        <f>605+118+24</f>
        <v>747</v>
      </c>
      <c r="CX10" s="16">
        <f>SUM(CY10:CZ10)</f>
        <v>1240</v>
      </c>
      <c r="CY10" s="16">
        <v>479</v>
      </c>
      <c r="CZ10" s="16">
        <v>761</v>
      </c>
      <c r="DB10" s="16">
        <f>SUM(DC10:DD10)</f>
        <v>1262.051</v>
      </c>
      <c r="DC10" s="17">
        <v>483.911</v>
      </c>
      <c r="DD10" s="17">
        <v>778.14</v>
      </c>
      <c r="DF10" s="16">
        <f>SUM(DG10:DH10)</f>
        <v>1281.504</v>
      </c>
      <c r="DG10" s="17">
        <v>487.804</v>
      </c>
      <c r="DH10" s="17">
        <v>793.7</v>
      </c>
      <c r="DI10" s="5"/>
      <c r="DJ10" s="16">
        <f>SUM(DK10:DL10)</f>
        <v>1301</v>
      </c>
      <c r="DK10" s="17">
        <v>493</v>
      </c>
      <c r="DL10" s="17">
        <v>808</v>
      </c>
      <c r="DN10" s="12">
        <f>SUM(DO10:DP10)</f>
        <v>1321.549</v>
      </c>
      <c r="DO10" s="17">
        <v>498.28</v>
      </c>
      <c r="DP10" s="17">
        <v>823.269</v>
      </c>
      <c r="DR10" s="12">
        <f>SUM(DS10:DT10)</f>
        <v>1343.218</v>
      </c>
      <c r="DS10" s="17">
        <v>503.96099999999996</v>
      </c>
      <c r="DT10" s="17">
        <v>839.2570000000001</v>
      </c>
      <c r="DV10" s="12">
        <f>SUM(DW10:DX10)</f>
        <v>1368.107</v>
      </c>
      <c r="DW10" s="17">
        <v>512.047</v>
      </c>
      <c r="DX10" s="17">
        <v>856.06</v>
      </c>
      <c r="DZ10" s="12">
        <f>SUM(EA10:EB10)</f>
        <v>1396.7549999999999</v>
      </c>
      <c r="EA10" s="17">
        <v>520.216</v>
      </c>
      <c r="EB10" s="17">
        <v>876.5389999999999</v>
      </c>
      <c r="ED10" s="12">
        <f>SUM(EE10:EF10)</f>
        <v>1427.929</v>
      </c>
      <c r="EE10" s="17">
        <v>528.337</v>
      </c>
      <c r="EF10" s="17">
        <v>899.592</v>
      </c>
      <c r="EG10" s="5"/>
    </row>
    <row r="11" spans="1:137" s="6" customFormat="1" ht="12.75" customHeight="1">
      <c r="A11" s="1" t="s">
        <v>5</v>
      </c>
      <c r="B11" s="14">
        <v>101</v>
      </c>
      <c r="C11" s="13">
        <v>50</v>
      </c>
      <c r="D11" s="13">
        <v>51</v>
      </c>
      <c r="E11" s="14"/>
      <c r="F11" s="14">
        <v>103</v>
      </c>
      <c r="G11" s="13">
        <v>51</v>
      </c>
      <c r="H11" s="13">
        <v>52</v>
      </c>
      <c r="J11" s="14">
        <v>105</v>
      </c>
      <c r="K11" s="13">
        <v>52</v>
      </c>
      <c r="L11" s="13">
        <v>53</v>
      </c>
      <c r="N11" s="14">
        <v>107</v>
      </c>
      <c r="O11" s="13">
        <v>52</v>
      </c>
      <c r="P11" s="13">
        <v>55</v>
      </c>
      <c r="Q11" s="13"/>
      <c r="R11" s="14">
        <v>1</v>
      </c>
      <c r="S11" s="13" t="s">
        <v>3</v>
      </c>
      <c r="T11" s="13" t="s">
        <v>3</v>
      </c>
      <c r="V11" s="14">
        <v>1</v>
      </c>
      <c r="W11" s="13" t="s">
        <v>3</v>
      </c>
      <c r="X11" s="13">
        <v>1</v>
      </c>
      <c r="Z11" s="14">
        <v>2</v>
      </c>
      <c r="AA11" s="13">
        <v>1</v>
      </c>
      <c r="AB11" s="13">
        <v>2</v>
      </c>
      <c r="AD11" s="14">
        <v>3</v>
      </c>
      <c r="AE11" s="13">
        <v>1</v>
      </c>
      <c r="AF11" s="13">
        <v>2</v>
      </c>
      <c r="AH11" s="14">
        <v>6</v>
      </c>
      <c r="AI11" s="13">
        <v>2</v>
      </c>
      <c r="AJ11" s="13">
        <v>4</v>
      </c>
      <c r="AL11" s="14">
        <v>8</v>
      </c>
      <c r="AM11" s="13">
        <v>3</v>
      </c>
      <c r="AN11" s="13">
        <v>5</v>
      </c>
      <c r="AP11" s="14">
        <v>6</v>
      </c>
      <c r="AQ11" s="13">
        <v>2</v>
      </c>
      <c r="AR11" s="15">
        <v>4</v>
      </c>
      <c r="AT11" s="14">
        <v>9</v>
      </c>
      <c r="AU11" s="13">
        <v>3</v>
      </c>
      <c r="AV11" s="13">
        <v>5</v>
      </c>
      <c r="AX11" s="14">
        <v>11</v>
      </c>
      <c r="AY11" s="13">
        <v>5</v>
      </c>
      <c r="AZ11" s="13">
        <v>7</v>
      </c>
      <c r="BB11" s="8">
        <v>21</v>
      </c>
      <c r="BC11" s="13">
        <v>9</v>
      </c>
      <c r="BD11" s="13">
        <v>12</v>
      </c>
      <c r="BF11" s="16">
        <v>24.661</v>
      </c>
      <c r="BG11" s="16">
        <v>11.558000000000002</v>
      </c>
      <c r="BH11" s="16">
        <v>13.102999999999998</v>
      </c>
      <c r="BJ11" s="16">
        <v>27.77399999999998</v>
      </c>
      <c r="BK11" s="16">
        <v>13.013000000000012</v>
      </c>
      <c r="BL11" s="16">
        <v>14.760999999999967</v>
      </c>
      <c r="BN11" s="16">
        <v>30.89499999999991</v>
      </c>
      <c r="BO11" s="16">
        <v>14.262999999999984</v>
      </c>
      <c r="BP11" s="16">
        <v>16.631999999999927</v>
      </c>
      <c r="BR11" s="16">
        <v>33.23199999999997</v>
      </c>
      <c r="BS11" s="16">
        <v>14.956999999999994</v>
      </c>
      <c r="BT11" s="16">
        <v>18.275</v>
      </c>
      <c r="BV11" s="16">
        <f>SUM(BW11:BX11)</f>
        <v>36.14500000000004</v>
      </c>
      <c r="BW11" s="16">
        <f>501.694-BW9-BW10</f>
        <v>15.925000000000011</v>
      </c>
      <c r="BX11" s="16">
        <f>730.97-BX9-BX10</f>
        <v>20.220000000000027</v>
      </c>
      <c r="BY11" s="16"/>
      <c r="BZ11" s="16">
        <f>SUM(CA11:CB11)</f>
        <v>39.26699999999994</v>
      </c>
      <c r="CA11" s="16">
        <f>502.525-CA9-CA10</f>
        <v>16.96799999999996</v>
      </c>
      <c r="CB11" s="16">
        <f>742.406-CB9-CB10</f>
        <v>22.298999999999978</v>
      </c>
      <c r="CC11" s="1"/>
      <c r="CD11" s="16">
        <f>SUM(CE11:CF11)</f>
        <v>44</v>
      </c>
      <c r="CE11" s="16">
        <v>19</v>
      </c>
      <c r="CF11" s="16">
        <v>25</v>
      </c>
      <c r="CG11" s="16"/>
      <c r="CH11" s="16">
        <f>SUM(CI11:CJ11)</f>
        <v>50.86299999999994</v>
      </c>
      <c r="CI11" s="16">
        <f>511.111-CI9-CI10</f>
        <v>21.914999999999964</v>
      </c>
      <c r="CJ11" s="16">
        <f>771.952-CJ9-CJ10</f>
        <v>28.94799999999998</v>
      </c>
      <c r="CK11" s="16"/>
      <c r="CL11" s="16">
        <f>SUM(CM11:CN11)</f>
        <v>58</v>
      </c>
      <c r="CM11" s="16">
        <v>25</v>
      </c>
      <c r="CN11" s="16">
        <v>33</v>
      </c>
      <c r="CP11" s="16">
        <f>SUM(CQ11:CR11)</f>
        <v>25</v>
      </c>
      <c r="CQ11" s="16">
        <f>521-41-471</f>
        <v>9</v>
      </c>
      <c r="CR11" s="16">
        <v>16</v>
      </c>
      <c r="CT11" s="16">
        <f>SUM(CU11:CV11)</f>
        <v>26</v>
      </c>
      <c r="CU11" s="16">
        <f>527-41-475</f>
        <v>11</v>
      </c>
      <c r="CV11" s="16">
        <f>827-65-747</f>
        <v>15</v>
      </c>
      <c r="CX11" s="16">
        <f>SUM(CY11:CZ11)</f>
        <v>26</v>
      </c>
      <c r="CY11" s="16">
        <v>10</v>
      </c>
      <c r="CZ11" s="16">
        <v>16</v>
      </c>
      <c r="DB11" s="16">
        <f>SUM(DC11:DD11)</f>
        <v>25.63799999999995</v>
      </c>
      <c r="DC11" s="17">
        <v>9.649999999999963</v>
      </c>
      <c r="DD11" s="17">
        <v>15.987999999999985</v>
      </c>
      <c r="DF11" s="16">
        <f>SUM(DG11:DH11)</f>
        <v>22.286</v>
      </c>
      <c r="DG11" s="17">
        <v>8.937</v>
      </c>
      <c r="DH11" s="17">
        <v>13.349</v>
      </c>
      <c r="DJ11" s="16">
        <f>SUM(DK11:DL11)</f>
        <v>23</v>
      </c>
      <c r="DK11" s="17">
        <v>9</v>
      </c>
      <c r="DL11" s="17">
        <v>14</v>
      </c>
      <c r="DN11" s="12">
        <f>SUM(DO11:DP11)</f>
        <v>23.362000000000002</v>
      </c>
      <c r="DO11" s="17">
        <v>9.256</v>
      </c>
      <c r="DP11" s="17">
        <v>14.106</v>
      </c>
      <c r="DR11" s="12">
        <f>SUM(DS11:DT11)</f>
        <v>23</v>
      </c>
      <c r="DS11" s="17">
        <v>9</v>
      </c>
      <c r="DT11" s="17">
        <v>14</v>
      </c>
      <c r="DV11" s="12">
        <f>SUM(DW11:DX11)</f>
        <v>26.398000000000003</v>
      </c>
      <c r="DW11" s="17">
        <v>9.909</v>
      </c>
      <c r="DX11" s="17">
        <v>16.489</v>
      </c>
      <c r="DZ11" s="12">
        <f>SUM(EA11:EB11)</f>
        <v>27.301000000000123</v>
      </c>
      <c r="EA11" s="17">
        <v>10.050000000000033</v>
      </c>
      <c r="EB11" s="17">
        <v>17.25100000000009</v>
      </c>
      <c r="ED11" s="12">
        <f>SUM(EE11:EF11)</f>
        <v>27.913</v>
      </c>
      <c r="EE11" s="17">
        <v>10.099</v>
      </c>
      <c r="EF11" s="17">
        <v>17.814</v>
      </c>
      <c r="EG11" s="16"/>
    </row>
    <row r="12" spans="1:137" s="6" customFormat="1" ht="9" customHeight="1">
      <c r="A12" s="1"/>
      <c r="B12" s="16"/>
      <c r="C12" s="16"/>
      <c r="D12" s="16"/>
      <c r="E12" s="16"/>
      <c r="F12" s="1"/>
      <c r="G12" s="16"/>
      <c r="H12" s="16"/>
      <c r="I12" s="16"/>
      <c r="J12" s="16"/>
      <c r="K12" s="16"/>
      <c r="L12" s="16"/>
      <c r="M12" s="16"/>
      <c r="N12" s="1"/>
      <c r="O12" s="16"/>
      <c r="P12" s="16"/>
      <c r="Q12" s="16"/>
      <c r="R12" s="16"/>
      <c r="S12" s="16"/>
      <c r="T12" s="16"/>
      <c r="U12" s="16"/>
      <c r="W12" s="16"/>
      <c r="X12" s="16"/>
      <c r="Y12" s="16"/>
      <c r="AA12" s="16"/>
      <c r="AB12" s="16"/>
      <c r="AC12" s="16"/>
      <c r="AE12" s="16"/>
      <c r="AF12" s="16"/>
      <c r="AG12" s="16"/>
      <c r="AI12" s="8"/>
      <c r="AJ12" s="13"/>
      <c r="AK12" s="13"/>
      <c r="AM12" s="14"/>
      <c r="AN12" s="13"/>
      <c r="AO12" s="13"/>
      <c r="AQ12" s="14"/>
      <c r="AR12" s="13"/>
      <c r="AS12" s="13"/>
      <c r="AU12" s="14"/>
      <c r="AV12" s="13"/>
      <c r="AW12" s="15"/>
      <c r="AY12" s="14"/>
      <c r="AZ12" s="13"/>
      <c r="BA12" s="13"/>
      <c r="BC12" s="14"/>
      <c r="BD12" s="13"/>
      <c r="BE12" s="13"/>
      <c r="BG12" s="14"/>
      <c r="BH12" s="13"/>
      <c r="BI12" s="13"/>
      <c r="BK12" s="14"/>
      <c r="BL12" s="13"/>
      <c r="BM12" s="13"/>
      <c r="BO12" s="14"/>
      <c r="BP12" s="13"/>
      <c r="BQ12" s="13"/>
      <c r="BS12" s="14"/>
      <c r="BT12" s="13"/>
      <c r="BU12" s="13"/>
      <c r="BW12" s="14"/>
      <c r="BX12" s="13"/>
      <c r="BY12" s="13"/>
      <c r="CA12" s="14"/>
      <c r="CB12" s="13"/>
      <c r="CC12" s="13"/>
      <c r="CE12" s="14"/>
      <c r="CF12" s="13"/>
      <c r="CG12" s="13"/>
      <c r="CI12" s="14"/>
      <c r="CJ12" s="13"/>
      <c r="CK12" s="13"/>
      <c r="DN12" s="5"/>
      <c r="DO12" s="5"/>
      <c r="DP12" s="5"/>
      <c r="EE12" s="5"/>
      <c r="EF12" s="5"/>
      <c r="EG12" s="5"/>
    </row>
    <row r="13" spans="1:21" s="39" customFormat="1" ht="9" customHeight="1">
      <c r="A13" s="26"/>
      <c r="B13" s="26"/>
      <c r="C13" s="38"/>
      <c r="D13" s="38"/>
      <c r="E13" s="38"/>
      <c r="F13" s="26"/>
      <c r="G13" s="26"/>
      <c r="H13" s="26"/>
      <c r="I13" s="26"/>
      <c r="J13" s="26"/>
      <c r="K13" s="26"/>
      <c r="L13" s="38"/>
      <c r="M13" s="38"/>
      <c r="N13" s="26"/>
      <c r="T13" s="38"/>
      <c r="U13" s="38"/>
    </row>
    <row r="14" spans="1:18" s="41" customFormat="1" ht="12.75" customHeight="1">
      <c r="A14" s="40" t="s">
        <v>12</v>
      </c>
      <c r="B14" s="40"/>
      <c r="F14" s="40"/>
      <c r="G14" s="40"/>
      <c r="H14" s="40"/>
      <c r="I14" s="40"/>
      <c r="J14" s="40"/>
      <c r="K14" s="40"/>
      <c r="N14" s="40"/>
      <c r="O14" s="40"/>
      <c r="P14" s="40"/>
      <c r="Q14" s="40"/>
      <c r="R14" s="40"/>
    </row>
    <row r="15" spans="1:18" s="43" customFormat="1" ht="12.75" customHeight="1">
      <c r="A15" s="42" t="s">
        <v>11</v>
      </c>
      <c r="B15" s="42"/>
      <c r="C15" s="42"/>
      <c r="D15" s="42"/>
      <c r="E15" s="40"/>
      <c r="F15" s="42"/>
      <c r="G15" s="42"/>
      <c r="H15" s="42"/>
      <c r="I15" s="42"/>
      <c r="J15" s="40"/>
      <c r="K15" s="42"/>
      <c r="L15" s="42"/>
      <c r="M15" s="42"/>
      <c r="N15" s="42"/>
      <c r="O15" s="42"/>
      <c r="P15" s="42"/>
      <c r="Q15" s="42"/>
      <c r="R15" s="42"/>
    </row>
    <row r="16" spans="1:18" s="43" customFormat="1" ht="12.75" customHeight="1">
      <c r="A16" s="42" t="s">
        <v>13</v>
      </c>
      <c r="B16" s="44"/>
      <c r="C16" s="44"/>
      <c r="D16" s="44"/>
      <c r="E16" s="45"/>
      <c r="F16" s="44"/>
      <c r="G16" s="44"/>
      <c r="H16" s="44"/>
      <c r="I16" s="44"/>
      <c r="J16" s="45"/>
      <c r="K16" s="44"/>
      <c r="L16" s="44"/>
      <c r="M16" s="44"/>
      <c r="N16" s="44"/>
      <c r="O16" s="44"/>
      <c r="P16" s="44"/>
      <c r="Q16" s="44"/>
      <c r="R16" s="44"/>
    </row>
    <row r="17" spans="5:10" s="46" customFormat="1" ht="9" customHeight="1">
      <c r="E17" s="47"/>
      <c r="J17" s="47"/>
    </row>
    <row r="18" spans="1:18" ht="12">
      <c r="A18" s="20"/>
      <c r="B18" s="20"/>
      <c r="C18" s="20"/>
      <c r="D18" s="20"/>
      <c r="E18" s="21"/>
      <c r="F18" s="20"/>
      <c r="G18" s="20"/>
      <c r="H18" s="20"/>
      <c r="I18" s="20"/>
      <c r="J18" s="21"/>
      <c r="K18" s="20"/>
      <c r="L18" s="20"/>
      <c r="M18" s="20"/>
      <c r="N18" s="20"/>
      <c r="O18" s="20"/>
      <c r="P18" s="20"/>
      <c r="Q18" s="20"/>
      <c r="R18" s="20"/>
    </row>
    <row r="19" spans="110:129" ht="12.75"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V19" s="12"/>
      <c r="DW19" s="12"/>
      <c r="DX19" s="12"/>
      <c r="DY19" s="50"/>
    </row>
    <row r="20" spans="110:129" ht="12.75"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V20" s="5"/>
      <c r="DW20" s="5"/>
      <c r="DX20" s="5"/>
      <c r="DY20" s="5"/>
    </row>
    <row r="21" spans="110:129" ht="12.75"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V21" s="12"/>
      <c r="DW21" s="17"/>
      <c r="DX21" s="17"/>
      <c r="DY21" s="5"/>
    </row>
    <row r="22" spans="110:129" ht="12.75"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V22" s="12"/>
      <c r="DW22" s="17"/>
      <c r="DX22" s="17"/>
      <c r="DY22" s="5"/>
    </row>
    <row r="23" spans="126:129" ht="12.75">
      <c r="DV23" s="12"/>
      <c r="DW23" s="17"/>
      <c r="DX23" s="17"/>
      <c r="DY23" s="16"/>
    </row>
    <row r="24" spans="126:129" ht="12.75">
      <c r="DV24" s="5"/>
      <c r="DW24" s="5"/>
      <c r="DX24" s="5"/>
      <c r="DY24" s="5"/>
    </row>
  </sheetData>
  <sheetProtection/>
  <mergeCells count="34">
    <mergeCell ref="R4:T4"/>
    <mergeCell ref="AD4:AF4"/>
    <mergeCell ref="DZ4:EB4"/>
    <mergeCell ref="DV4:DX4"/>
    <mergeCell ref="BF4:BH4"/>
    <mergeCell ref="AP4:AR4"/>
    <mergeCell ref="B4:D4"/>
    <mergeCell ref="F4:H4"/>
    <mergeCell ref="BR4:BT4"/>
    <mergeCell ref="BN4:BP4"/>
    <mergeCell ref="BJ4:BL4"/>
    <mergeCell ref="BV4:BX4"/>
    <mergeCell ref="AL4:AN4"/>
    <mergeCell ref="AX4:AZ4"/>
    <mergeCell ref="BB4:BD4"/>
    <mergeCell ref="V4:X4"/>
    <mergeCell ref="J4:L4"/>
    <mergeCell ref="AH4:AJ4"/>
    <mergeCell ref="AT4:AV4"/>
    <mergeCell ref="Z4:AB4"/>
    <mergeCell ref="N4:P4"/>
    <mergeCell ref="CH4:CJ4"/>
    <mergeCell ref="DJ4:DL4"/>
    <mergeCell ref="CT4:CV4"/>
    <mergeCell ref="CP4:CR4"/>
    <mergeCell ref="CD4:CF4"/>
    <mergeCell ref="BZ4:CB4"/>
    <mergeCell ref="CL4:CN4"/>
    <mergeCell ref="ED4:EF4"/>
    <mergeCell ref="DR4:DT4"/>
    <mergeCell ref="DB4:DD4"/>
    <mergeCell ref="CX4:CZ4"/>
    <mergeCell ref="DN4:DP4"/>
    <mergeCell ref="DF4:DH4"/>
  </mergeCells>
  <printOptions/>
  <pageMargins left="0.56" right="0.5905511811023623" top="0.91" bottom="1.9" header="0.25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I.N.E.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DellGL1</dc:creator>
  <cp:keywords/>
  <dc:description/>
  <cp:lastModifiedBy>María Eugenia Torres</cp:lastModifiedBy>
  <cp:lastPrinted>2006-08-08T16:15:19Z</cp:lastPrinted>
  <dcterms:created xsi:type="dcterms:W3CDTF">1999-03-04T14:37:08Z</dcterms:created>
  <dcterms:modified xsi:type="dcterms:W3CDTF">2022-11-18T19:32:36Z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94d7f49a-5e4f-4d1b-927a-a755bb892c97</vt:lpwstr>
  </property>
</Properties>
</file>