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460"/>
  </bookViews>
  <sheets>
    <sheet name="4.5.5" sheetId="1" r:id="rId1"/>
    <sheet name="Serie histórica" sheetId="2" r:id="rId2"/>
  </sheets>
  <definedNames>
    <definedName name="_xlnm.Print_Area" localSheetId="0">'4.5.5'!$A$1:$I$36</definedName>
  </definedNames>
  <calcPr calcId="162913"/>
</workbook>
</file>

<file path=xl/calcChain.xml><?xml version="1.0" encoding="utf-8"?>
<calcChain xmlns="http://schemas.openxmlformats.org/spreadsheetml/2006/main">
  <c r="W25" i="2" l="1"/>
  <c r="W24" i="2"/>
  <c r="Y23" i="2"/>
  <c r="X23" i="2"/>
  <c r="W22" i="2"/>
  <c r="W21" i="2"/>
  <c r="W20" i="2"/>
  <c r="Y19" i="2"/>
  <c r="X19" i="2"/>
  <c r="W18" i="2"/>
  <c r="Y16" i="2"/>
  <c r="X16" i="2"/>
  <c r="W15" i="2"/>
  <c r="W14" i="2"/>
  <c r="Y13" i="2"/>
  <c r="X13" i="2"/>
  <c r="W12" i="2"/>
  <c r="W11" i="2"/>
  <c r="W10" i="2"/>
  <c r="W9" i="2"/>
  <c r="X8" i="2"/>
  <c r="W8" i="2" s="1"/>
  <c r="W23" i="2" l="1"/>
  <c r="W19" i="2"/>
  <c r="W16" i="2"/>
  <c r="W13" i="2"/>
  <c r="S25" i="2"/>
  <c r="O25" i="2"/>
  <c r="K25" i="2"/>
  <c r="G25" i="2"/>
  <c r="C25" i="2"/>
  <c r="S24" i="2"/>
  <c r="O24" i="2"/>
  <c r="K24" i="2"/>
  <c r="G24" i="2"/>
  <c r="U23" i="2"/>
  <c r="T23" i="2"/>
  <c r="Q23" i="2"/>
  <c r="P23" i="2"/>
  <c r="O23" i="2" s="1"/>
  <c r="M23" i="2"/>
  <c r="L23" i="2"/>
  <c r="I23" i="2"/>
  <c r="H23" i="2"/>
  <c r="E23" i="2"/>
  <c r="D23" i="2"/>
  <c r="S22" i="2"/>
  <c r="O22" i="2"/>
  <c r="K22" i="2"/>
  <c r="G22" i="2"/>
  <c r="C22" i="2"/>
  <c r="S21" i="2"/>
  <c r="O21" i="2"/>
  <c r="K21" i="2"/>
  <c r="G21" i="2"/>
  <c r="S20" i="2"/>
  <c r="O20" i="2"/>
  <c r="K20" i="2"/>
  <c r="G20" i="2"/>
  <c r="U19" i="2"/>
  <c r="T19" i="2"/>
  <c r="S19" i="2" s="1"/>
  <c r="Q19" i="2"/>
  <c r="P19" i="2"/>
  <c r="M19" i="2"/>
  <c r="K19" i="2" s="1"/>
  <c r="L19" i="2"/>
  <c r="I19" i="2"/>
  <c r="H19" i="2"/>
  <c r="G19" i="2" s="1"/>
  <c r="E19" i="2"/>
  <c r="D19" i="2"/>
  <c r="S18" i="2"/>
  <c r="O18" i="2"/>
  <c r="K18" i="2"/>
  <c r="G18" i="2"/>
  <c r="C18" i="2"/>
  <c r="U16" i="2"/>
  <c r="T16" i="2"/>
  <c r="Q16" i="2"/>
  <c r="P16" i="2"/>
  <c r="O16" i="2" s="1"/>
  <c r="M16" i="2"/>
  <c r="K16" i="2" s="1"/>
  <c r="L16" i="2"/>
  <c r="I16" i="2"/>
  <c r="H16" i="2"/>
  <c r="E16" i="2"/>
  <c r="D16" i="2"/>
  <c r="C16" i="2"/>
  <c r="S15" i="2"/>
  <c r="O15" i="2"/>
  <c r="K15" i="2"/>
  <c r="G15" i="2"/>
  <c r="C15" i="2"/>
  <c r="S14" i="2"/>
  <c r="O14" i="2"/>
  <c r="K14" i="2"/>
  <c r="G14" i="2"/>
  <c r="C14" i="2"/>
  <c r="U13" i="2"/>
  <c r="T13" i="2"/>
  <c r="S13" i="2" s="1"/>
  <c r="Q13" i="2"/>
  <c r="P13" i="2"/>
  <c r="M13" i="2"/>
  <c r="L13" i="2"/>
  <c r="I13" i="2"/>
  <c r="H13" i="2"/>
  <c r="E13" i="2"/>
  <c r="D13" i="2"/>
  <c r="S12" i="2"/>
  <c r="O12" i="2"/>
  <c r="K12" i="2"/>
  <c r="G12" i="2"/>
  <c r="S11" i="2"/>
  <c r="O11" i="2"/>
  <c r="K11" i="2"/>
  <c r="G11" i="2"/>
  <c r="S10" i="2"/>
  <c r="O10" i="2"/>
  <c r="K10" i="2"/>
  <c r="G10" i="2"/>
  <c r="S9" i="2"/>
  <c r="O9" i="2"/>
  <c r="K9" i="2"/>
  <c r="G9" i="2"/>
  <c r="T8" i="2"/>
  <c r="S8" i="2" s="1"/>
  <c r="P8" i="2"/>
  <c r="O8" i="2"/>
  <c r="L8" i="2"/>
  <c r="K8" i="2" s="1"/>
  <c r="H8" i="2"/>
  <c r="G8" i="2" s="1"/>
  <c r="D8" i="2"/>
  <c r="K13" i="2" l="1"/>
  <c r="G13" i="2"/>
  <c r="O13" i="2"/>
  <c r="S16" i="2"/>
  <c r="C19" i="2"/>
  <c r="S23" i="2"/>
  <c r="C13" i="2"/>
  <c r="G16" i="2"/>
  <c r="O19" i="2"/>
  <c r="K23" i="2"/>
  <c r="C23" i="2"/>
  <c r="G23" i="2"/>
  <c r="M6" i="2" l="1"/>
  <c r="L6" i="2" l="1"/>
  <c r="K6" i="2" s="1"/>
  <c r="E6" i="2" l="1"/>
  <c r="D6" i="2" l="1"/>
  <c r="C6" i="2" s="1"/>
  <c r="H6" i="2"/>
  <c r="I6" i="2"/>
  <c r="G6" i="2" l="1"/>
</calcChain>
</file>

<file path=xl/sharedStrings.xml><?xml version="1.0" encoding="utf-8"?>
<sst xmlns="http://schemas.openxmlformats.org/spreadsheetml/2006/main" count="170" uniqueCount="30">
  <si>
    <t>Fuente de generación</t>
  </si>
  <si>
    <t>Total</t>
  </si>
  <si>
    <t>-</t>
  </si>
  <si>
    <t>(3): Incluye Sierra de Caracoles (I y II) y Juan Pablo Terra.</t>
  </si>
  <si>
    <t>(4): Incluye microgeneración (autónoma y conectada a la red).</t>
  </si>
  <si>
    <t>Servicio público</t>
  </si>
  <si>
    <t xml:space="preserve">
Auto-producción</t>
  </si>
  <si>
    <t>(2): Corresponde al 50% de la generación de Salto Grande, que le corresponde a Uruguay por convenio.</t>
  </si>
  <si>
    <t>(5): Incluye Asahi y Cerros de Vera.</t>
  </si>
  <si>
    <t>Centrales hidroeléctricas</t>
  </si>
  <si>
    <t>Centrales térmicas (biomasa)</t>
  </si>
  <si>
    <t xml:space="preserve">   UTE - Central Palmar - Constitución</t>
  </si>
  <si>
    <t xml:space="preserve">   UTE - Central Baygorria</t>
  </si>
  <si>
    <t xml:space="preserve">   UTE - Central Gabriel Terra</t>
  </si>
  <si>
    <t xml:space="preserve">   CTM - Central Salto Grande (2)</t>
  </si>
  <si>
    <t xml:space="preserve">   UTE</t>
  </si>
  <si>
    <t xml:space="preserve">   Otros generadores</t>
  </si>
  <si>
    <t>Generadores eólicos</t>
  </si>
  <si>
    <t>Generadores fotovoltaicos</t>
  </si>
  <si>
    <t xml:space="preserve">   UTE (3)</t>
  </si>
  <si>
    <t xml:space="preserve">   Otros generadores (4)</t>
  </si>
  <si>
    <t xml:space="preserve">   UTE (5)</t>
  </si>
  <si>
    <t>(5): Incluye Asahi, Cerros de Vera y Minas Hikari.</t>
  </si>
  <si>
    <t>4.5.5 - Energía eléctrica generada bruta, por año, según fuente de generación en GWh (gigavatio-hora) (1)</t>
  </si>
  <si>
    <t>Fuentes: Ministerio de Industria, Energía y Minería (MIEM), Administración Nacional de Usinas y Trasmisiones Eléctricas (UTE) y Comisión Técnica Mixta de Salto Grande.</t>
  </si>
  <si>
    <t xml:space="preserve">(1): Energía eléctrica generada bruta total. Incluye generación de energía eléctrica de servicio público, así como la generación de autoproducción. Para las centrales de servicio público incluyendo: generadores eólicos, generadores fotovoltaicos, centrales térmicas-fósiles (ciclo combinado y motores) y centrales térmicas-biomasa, la energía eléctrica generada no es la bruta sino la que se inyecta a la red. </t>
  </si>
  <si>
    <r>
      <t>Centrales térmicas (fósil)</t>
    </r>
    <r>
      <rPr>
        <b/>
        <sz val="9"/>
        <color rgb="FFFF0000"/>
        <rFont val="Arial"/>
        <family val="2"/>
      </rPr>
      <t xml:space="preserve"> </t>
    </r>
  </si>
  <si>
    <t xml:space="preserve">   Mixto (UTE-privados) (6)</t>
  </si>
  <si>
    <t>(6): Incluye Artilleros, Pampa, Valentines y Colonia Arias.</t>
  </si>
  <si>
    <t xml:space="preserve">Centrales térmicas (fósil)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</si>
</sst>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_)"/>
    <numFmt numFmtId="166" formatCode="_-* #,##0.00\ _P_t_a_-;\-* #,##0.00\ _P_t_a_-;_-* &quot;-&quot;??\ _P_t_a_-;_-@_-"/>
    <numFmt numFmtId="167" formatCode="0.0_)"/>
    <numFmt numFmtId="168" formatCode="_ * #,##0.00_ ;_ * \-#,##0.00_ ;_ * &quot;-&quot;??_ ;_ @_ "/>
    <numFmt numFmtId="169" formatCode="_(* #,##0.0_);_(* \(#,##0.0\);_(* &quot;-&quot;??_);_(@_)"/>
    <numFmt numFmtId="170" formatCode="#,##0.0"/>
  </numFmts>
  <fonts count="1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2"/>
      <name val="Courier"/>
      <family val="3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5">
    <xf numFmtId="0" fontId="0" fillId="0" borderId="0"/>
    <xf numFmtId="0" fontId="1" fillId="0" borderId="0"/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11" fillId="0" borderId="0"/>
    <xf numFmtId="0" fontId="12" fillId="0" borderId="0"/>
    <xf numFmtId="0" fontId="3" fillId="0" borderId="0"/>
    <xf numFmtId="0" fontId="3" fillId="0" borderId="0"/>
    <xf numFmtId="0" fontId="2" fillId="0" borderId="0"/>
    <xf numFmtId="167" fontId="11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3" fillId="0" borderId="0"/>
    <xf numFmtId="164" fontId="15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8" fillId="2" borderId="0" xfId="20" applyFont="1" applyFill="1" applyBorder="1"/>
    <xf numFmtId="0" fontId="8" fillId="2" borderId="0" xfId="20" applyFont="1" applyFill="1" applyBorder="1" applyAlignment="1"/>
    <xf numFmtId="0" fontId="9" fillId="2" borderId="0" xfId="1" applyFont="1" applyFill="1" applyBorder="1" applyAlignment="1"/>
    <xf numFmtId="0" fontId="0" fillId="2" borderId="0" xfId="0" applyFill="1"/>
    <xf numFmtId="0" fontId="14" fillId="3" borderId="0" xfId="22" applyFont="1" applyFill="1" applyBorder="1" applyAlignment="1" applyProtection="1">
      <alignment horizontal="left"/>
    </xf>
    <xf numFmtId="3" fontId="8" fillId="2" borderId="0" xfId="9" applyNumberFormat="1" applyFont="1" applyFill="1" applyBorder="1" applyAlignment="1">
      <alignment horizontal="right" wrapText="1"/>
    </xf>
    <xf numFmtId="3" fontId="8" fillId="2" borderId="0" xfId="9" applyNumberFormat="1" applyFont="1" applyFill="1" applyBorder="1" applyAlignment="1">
      <alignment horizontal="right" vertical="center"/>
    </xf>
    <xf numFmtId="169" fontId="8" fillId="2" borderId="0" xfId="23" applyNumberFormat="1" applyFont="1" applyFill="1" applyBorder="1" applyAlignment="1">
      <alignment horizontal="right"/>
    </xf>
    <xf numFmtId="169" fontId="9" fillId="2" borderId="0" xfId="23" applyNumberFormat="1" applyFont="1" applyFill="1" applyBorder="1" applyAlignment="1">
      <alignment horizontal="right"/>
    </xf>
    <xf numFmtId="170" fontId="9" fillId="2" borderId="2" xfId="12" applyNumberFormat="1" applyFont="1" applyFill="1" applyBorder="1" applyAlignment="1">
      <alignment horizontal="right" vertical="center"/>
    </xf>
    <xf numFmtId="170" fontId="8" fillId="2" borderId="2" xfId="12" applyNumberFormat="1" applyFont="1" applyFill="1" applyBorder="1" applyAlignment="1">
      <alignment horizontal="right" vertical="center"/>
    </xf>
    <xf numFmtId="0" fontId="8" fillId="2" borderId="0" xfId="20" applyFont="1" applyFill="1" applyBorder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  <xf numFmtId="3" fontId="8" fillId="2" borderId="0" xfId="9" applyNumberFormat="1" applyFont="1" applyFill="1" applyBorder="1" applyAlignment="1">
      <alignment horizontal="right"/>
    </xf>
    <xf numFmtId="0" fontId="9" fillId="2" borderId="0" xfId="0" applyFont="1" applyFill="1"/>
    <xf numFmtId="4" fontId="9" fillId="2" borderId="2" xfId="12" applyNumberFormat="1" applyFont="1" applyFill="1" applyBorder="1" applyAlignment="1">
      <alignment horizontal="right" vertical="center"/>
    </xf>
    <xf numFmtId="170" fontId="0" fillId="2" borderId="0" xfId="0" applyNumberFormat="1" applyFill="1"/>
    <xf numFmtId="0" fontId="8" fillId="2" borderId="0" xfId="20" applyFont="1" applyFill="1" applyBorder="1" applyAlignment="1">
      <alignment horizontal="left" wrapText="1"/>
    </xf>
    <xf numFmtId="0" fontId="8" fillId="2" borderId="1" xfId="20" applyFont="1" applyFill="1" applyBorder="1" applyAlignment="1">
      <alignment horizontal="center" wrapText="1"/>
    </xf>
    <xf numFmtId="0" fontId="14" fillId="3" borderId="0" xfId="22" applyFont="1" applyFill="1" applyBorder="1" applyAlignment="1" applyProtection="1">
      <alignment horizontal="left" wrapText="1"/>
    </xf>
    <xf numFmtId="0" fontId="8" fillId="2" borderId="1" xfId="20" applyFont="1" applyFill="1" applyBorder="1" applyAlignment="1">
      <alignment horizontal="center"/>
    </xf>
  </cellXfs>
  <cellStyles count="25">
    <cellStyle name="=C:\WINNT\SYSTEM32\COMMAND.COM" xfId="20"/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" xfId="23" builtinId="3"/>
    <cellStyle name="Millares 2" xfId="10"/>
    <cellStyle name="Millares 3" xfId="11"/>
    <cellStyle name="Millares 4" xfId="9"/>
    <cellStyle name="Normal" xfId="0" builtinId="0"/>
    <cellStyle name="Normal 12" xfId="24"/>
    <cellStyle name="Normal 2" xfId="12"/>
    <cellStyle name="Normal 2 2" xfId="13"/>
    <cellStyle name="Normal 2 3" xfId="14"/>
    <cellStyle name="Normal 2 4" xfId="21"/>
    <cellStyle name="Normal 3" xfId="15"/>
    <cellStyle name="Normal 4" xfId="16"/>
    <cellStyle name="Normal 5" xfId="17"/>
    <cellStyle name="Normal 6" xfId="1"/>
    <cellStyle name="Normal 7" xfId="19"/>
    <cellStyle name="Normal_Hoja3" xfId="22"/>
    <cellStyle name="Porcentaje 2" xfId="1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Normal="100" workbookViewId="0">
      <selection sqref="A1:H1"/>
    </sheetView>
  </sheetViews>
  <sheetFormatPr baseColWidth="10" defaultColWidth="11.44140625" defaultRowHeight="14.4" x14ac:dyDescent="0.3"/>
  <cols>
    <col min="1" max="1" width="32.109375" style="4" customWidth="1"/>
    <col min="2" max="2" width="10.88671875" style="4" customWidth="1"/>
    <col min="3" max="4" width="15.44140625" style="4" customWidth="1"/>
    <col min="5" max="5" width="1.6640625" style="4" customWidth="1"/>
    <col min="6" max="6" width="10.88671875" style="4" customWidth="1"/>
    <col min="7" max="8" width="15.44140625" style="4" customWidth="1"/>
    <col min="9" max="16384" width="11.44140625" style="4"/>
  </cols>
  <sheetData>
    <row r="1" spans="1:9" s="1" customFormat="1" ht="15" customHeight="1" x14ac:dyDescent="0.3">
      <c r="A1" s="21" t="s">
        <v>23</v>
      </c>
      <c r="B1" s="21"/>
      <c r="C1" s="21"/>
      <c r="D1" s="21"/>
      <c r="E1" s="21"/>
      <c r="F1" s="21"/>
      <c r="G1" s="21"/>
      <c r="H1" s="21"/>
    </row>
    <row r="2" spans="1:9" s="1" customFormat="1" ht="9" customHeight="1" x14ac:dyDescent="0.25">
      <c r="A2" s="5"/>
      <c r="B2" s="5"/>
      <c r="C2" s="5"/>
      <c r="D2" s="5"/>
      <c r="E2" s="5"/>
      <c r="F2" s="5"/>
      <c r="G2" s="5"/>
      <c r="H2" s="5"/>
    </row>
    <row r="3" spans="1:9" s="1" customFormat="1" ht="12.75" customHeight="1" x14ac:dyDescent="0.25">
      <c r="A3" s="1" t="s">
        <v>0</v>
      </c>
      <c r="B3" s="20">
        <v>2022</v>
      </c>
      <c r="C3" s="20"/>
      <c r="D3" s="20"/>
      <c r="F3" s="20">
        <v>2023</v>
      </c>
      <c r="G3" s="20"/>
      <c r="H3" s="20"/>
    </row>
    <row r="4" spans="1:9" ht="15.75" customHeight="1" x14ac:dyDescent="0.3">
      <c r="A4" s="1"/>
      <c r="B4" s="7" t="s">
        <v>1</v>
      </c>
      <c r="C4" s="6" t="s">
        <v>5</v>
      </c>
      <c r="D4" s="6" t="s">
        <v>6</v>
      </c>
      <c r="E4" s="1"/>
      <c r="F4" s="7" t="s">
        <v>1</v>
      </c>
      <c r="G4" s="6" t="s">
        <v>5</v>
      </c>
      <c r="H4" s="6" t="s">
        <v>6</v>
      </c>
      <c r="I4" s="1"/>
    </row>
    <row r="5" spans="1:9" ht="9" customHeight="1" thickBot="1" x14ac:dyDescent="0.3">
      <c r="A5" s="1"/>
      <c r="B5" s="1"/>
      <c r="C5" s="1"/>
      <c r="D5" s="14"/>
      <c r="E5" s="1"/>
      <c r="F5" s="1"/>
      <c r="G5" s="1"/>
      <c r="H5" s="14"/>
      <c r="I5" s="1"/>
    </row>
    <row r="6" spans="1:9" ht="12.75" customHeight="1" thickBot="1" x14ac:dyDescent="0.3">
      <c r="A6" s="1" t="s">
        <v>1</v>
      </c>
      <c r="B6" s="11">
        <v>14758.716330717223</v>
      </c>
      <c r="C6" s="11">
        <v>13171.013663659543</v>
      </c>
      <c r="D6" s="11">
        <v>1587.7026670576802</v>
      </c>
      <c r="E6" s="1"/>
      <c r="F6" s="11">
        <v>12877.037</v>
      </c>
      <c r="G6" s="11">
        <v>10801.14</v>
      </c>
      <c r="H6" s="11">
        <v>2075.8969999999999</v>
      </c>
      <c r="I6" s="1"/>
    </row>
    <row r="7" spans="1:9" ht="7.5" customHeight="1" thickBot="1" x14ac:dyDescent="0.3">
      <c r="A7" s="1"/>
      <c r="B7" s="11"/>
      <c r="C7" s="10"/>
      <c r="D7" s="10"/>
      <c r="E7" s="1"/>
      <c r="F7" s="11"/>
      <c r="G7" s="10"/>
      <c r="H7" s="10"/>
      <c r="I7" s="1"/>
    </row>
    <row r="8" spans="1:9" ht="12.75" customHeight="1" thickBot="1" x14ac:dyDescent="0.35">
      <c r="A8" s="1" t="s">
        <v>9</v>
      </c>
      <c r="B8" s="11">
        <v>5685.67079066515</v>
      </c>
      <c r="C8" s="10">
        <v>5685.67079066515</v>
      </c>
      <c r="D8" s="10" t="s">
        <v>2</v>
      </c>
      <c r="E8" s="1"/>
      <c r="F8" s="11">
        <v>3516.3205175246198</v>
      </c>
      <c r="G8" s="17">
        <v>3516.3205175246198</v>
      </c>
      <c r="H8" s="10" t="s">
        <v>2</v>
      </c>
      <c r="I8" s="1"/>
    </row>
    <row r="9" spans="1:9" ht="12.75" customHeight="1" thickBot="1" x14ac:dyDescent="0.35">
      <c r="A9" s="2" t="s">
        <v>11</v>
      </c>
      <c r="B9" s="11">
        <v>1077.2380000000001</v>
      </c>
      <c r="C9" s="10">
        <v>1077.2380000000001</v>
      </c>
      <c r="D9" s="10" t="s">
        <v>2</v>
      </c>
      <c r="E9" s="1"/>
      <c r="F9" s="11">
        <v>651.75599999999997</v>
      </c>
      <c r="G9" s="10">
        <v>651.75599999999997</v>
      </c>
      <c r="H9" s="10" t="s">
        <v>2</v>
      </c>
      <c r="I9" s="1"/>
    </row>
    <row r="10" spans="1:9" ht="12.75" customHeight="1" thickBot="1" x14ac:dyDescent="0.3">
      <c r="A10" s="12" t="s">
        <v>12</v>
      </c>
      <c r="B10" s="11">
        <v>378.83199999999999</v>
      </c>
      <c r="C10" s="10">
        <v>378.83199999999999</v>
      </c>
      <c r="D10" s="10" t="s">
        <v>2</v>
      </c>
      <c r="E10" s="1"/>
      <c r="F10" s="11">
        <v>174.87</v>
      </c>
      <c r="G10" s="10">
        <v>174.87</v>
      </c>
      <c r="H10" s="10" t="s">
        <v>2</v>
      </c>
      <c r="I10" s="1"/>
    </row>
    <row r="11" spans="1:9" ht="12.75" customHeight="1" thickBot="1" x14ac:dyDescent="0.3">
      <c r="A11" s="12" t="s">
        <v>13</v>
      </c>
      <c r="B11" s="11">
        <v>527.83500000000004</v>
      </c>
      <c r="C11" s="10">
        <v>527.83500000000004</v>
      </c>
      <c r="D11" s="10" t="s">
        <v>2</v>
      </c>
      <c r="E11" s="1"/>
      <c r="F11" s="11">
        <v>390.17200000000003</v>
      </c>
      <c r="G11" s="10">
        <v>390.17200000000003</v>
      </c>
      <c r="H11" s="10" t="s">
        <v>2</v>
      </c>
      <c r="I11" s="1"/>
    </row>
    <row r="12" spans="1:9" ht="12.75" customHeight="1" thickBot="1" x14ac:dyDescent="0.3">
      <c r="A12" s="12" t="s">
        <v>14</v>
      </c>
      <c r="B12" s="11">
        <v>3701.7657906651498</v>
      </c>
      <c r="C12" s="10">
        <v>3701.7657906651498</v>
      </c>
      <c r="D12" s="10" t="s">
        <v>2</v>
      </c>
      <c r="E12" s="1"/>
      <c r="F12" s="11">
        <v>2299.5225175246201</v>
      </c>
      <c r="G12" s="10">
        <v>2299.5225175246201</v>
      </c>
      <c r="H12" s="10" t="s">
        <v>2</v>
      </c>
    </row>
    <row r="13" spans="1:9" ht="12.75" customHeight="1" thickBot="1" x14ac:dyDescent="0.35">
      <c r="A13" s="1" t="s">
        <v>26</v>
      </c>
      <c r="B13" s="11">
        <v>1349.2570000000001</v>
      </c>
      <c r="C13" s="10">
        <v>1326.962</v>
      </c>
      <c r="D13" s="10">
        <v>22.295000000000002</v>
      </c>
      <c r="E13" s="1"/>
      <c r="F13" s="11">
        <v>1020.602</v>
      </c>
      <c r="G13" s="10">
        <v>983.08699999999999</v>
      </c>
      <c r="H13" s="18">
        <v>37.512999999999998</v>
      </c>
    </row>
    <row r="14" spans="1:9" ht="12.75" customHeight="1" thickBot="1" x14ac:dyDescent="0.3">
      <c r="A14" s="12" t="s">
        <v>15</v>
      </c>
      <c r="B14" s="11">
        <v>1316.4970000000001</v>
      </c>
      <c r="C14" s="10">
        <v>1316.4970000000001</v>
      </c>
      <c r="D14" s="10" t="s">
        <v>2</v>
      </c>
      <c r="E14" s="14"/>
      <c r="F14" s="11">
        <v>965.17200000000003</v>
      </c>
      <c r="G14" s="10">
        <v>965.17200000000003</v>
      </c>
      <c r="H14" s="10" t="s">
        <v>2</v>
      </c>
    </row>
    <row r="15" spans="1:9" ht="12.75" customHeight="1" thickBot="1" x14ac:dyDescent="0.3">
      <c r="A15" s="12" t="s">
        <v>16</v>
      </c>
      <c r="B15" s="11">
        <v>32.760000000000005</v>
      </c>
      <c r="C15" s="10">
        <v>10.465</v>
      </c>
      <c r="D15" s="10">
        <v>22.295000000000002</v>
      </c>
      <c r="E15" s="14"/>
      <c r="F15" s="11">
        <v>55.43</v>
      </c>
      <c r="G15" s="10">
        <v>17.914999999999999</v>
      </c>
      <c r="H15" s="10">
        <v>37.512999999999998</v>
      </c>
    </row>
    <row r="16" spans="1:9" ht="12.75" customHeight="1" thickBot="1" x14ac:dyDescent="0.35">
      <c r="A16" s="1" t="s">
        <v>10</v>
      </c>
      <c r="B16" s="11">
        <v>2437.650324434574</v>
      </c>
      <c r="C16" s="10">
        <v>930.46992312439397</v>
      </c>
      <c r="D16" s="10">
        <v>1507.1804013101801</v>
      </c>
      <c r="E16" s="14"/>
      <c r="F16" s="11">
        <v>3083.2840000000001</v>
      </c>
      <c r="G16" s="10">
        <v>1119.05294042693</v>
      </c>
      <c r="H16" s="10">
        <v>1964.23129861756</v>
      </c>
    </row>
    <row r="17" spans="1:10" ht="12.75" customHeight="1" thickBot="1" x14ac:dyDescent="0.3">
      <c r="A17" s="12" t="s">
        <v>15</v>
      </c>
      <c r="B17" s="10" t="s">
        <v>2</v>
      </c>
      <c r="C17" s="10" t="s">
        <v>2</v>
      </c>
      <c r="D17" s="10" t="s">
        <v>2</v>
      </c>
      <c r="E17" s="14"/>
      <c r="F17" s="10" t="s">
        <v>2</v>
      </c>
      <c r="G17" s="10" t="s">
        <v>2</v>
      </c>
      <c r="H17" s="10" t="s">
        <v>2</v>
      </c>
    </row>
    <row r="18" spans="1:10" ht="12.75" customHeight="1" thickBot="1" x14ac:dyDescent="0.3">
      <c r="A18" s="12" t="s">
        <v>16</v>
      </c>
      <c r="B18" s="11">
        <v>2437.650324434574</v>
      </c>
      <c r="C18" s="10">
        <v>930.46992312439397</v>
      </c>
      <c r="D18" s="10">
        <v>1507.1804013101801</v>
      </c>
      <c r="E18" s="14"/>
      <c r="F18" s="11">
        <v>3083.2840000000001</v>
      </c>
      <c r="G18" s="10">
        <v>1119.05294042693</v>
      </c>
      <c r="H18" s="10">
        <v>1964.23129861756</v>
      </c>
    </row>
    <row r="19" spans="1:10" ht="12.75" customHeight="1" thickBot="1" x14ac:dyDescent="0.35">
      <c r="A19" s="1" t="s">
        <v>17</v>
      </c>
      <c r="B19" s="11">
        <v>4783.1204255000002</v>
      </c>
      <c r="C19" s="10">
        <v>4762.7886833399998</v>
      </c>
      <c r="D19" s="10">
        <v>20.331742160000001</v>
      </c>
      <c r="E19" s="14"/>
      <c r="F19" s="11">
        <v>4764.8190000000004</v>
      </c>
      <c r="G19" s="10">
        <v>4742.74017078</v>
      </c>
      <c r="H19" s="10">
        <v>22.079092419999998</v>
      </c>
    </row>
    <row r="20" spans="1:10" ht="12.75" customHeight="1" thickBot="1" x14ac:dyDescent="0.3">
      <c r="A20" s="12" t="s">
        <v>19</v>
      </c>
      <c r="B20" s="11">
        <v>573.09587629999999</v>
      </c>
      <c r="C20" s="10">
        <v>573.09587629999999</v>
      </c>
      <c r="D20" s="10" t="s">
        <v>2</v>
      </c>
      <c r="E20" s="14"/>
      <c r="F20" s="11">
        <v>546.88324399999999</v>
      </c>
      <c r="G20" s="10">
        <v>546.88324399999999</v>
      </c>
      <c r="H20" s="10" t="s">
        <v>2</v>
      </c>
      <c r="J20" s="18"/>
    </row>
    <row r="21" spans="1:10" ht="12.75" customHeight="1" thickBot="1" x14ac:dyDescent="0.3">
      <c r="A21" s="12" t="s">
        <v>27</v>
      </c>
      <c r="B21" s="11">
        <v>1107.23</v>
      </c>
      <c r="C21" s="10">
        <v>1107.23</v>
      </c>
      <c r="D21" s="10" t="s">
        <v>2</v>
      </c>
      <c r="E21" s="14"/>
      <c r="F21" s="11">
        <v>1111.4100000000001</v>
      </c>
      <c r="G21" s="10">
        <v>1111.4100000000001</v>
      </c>
      <c r="H21" s="10" t="s">
        <v>2</v>
      </c>
    </row>
    <row r="22" spans="1:10" ht="12.75" customHeight="1" thickBot="1" x14ac:dyDescent="0.3">
      <c r="A22" s="12" t="s">
        <v>20</v>
      </c>
      <c r="B22" s="11">
        <v>3102.7945491999999</v>
      </c>
      <c r="C22" s="10">
        <v>3082.4628070399999</v>
      </c>
      <c r="D22" s="10">
        <v>20.331742160000001</v>
      </c>
      <c r="E22" s="14"/>
      <c r="F22" s="11">
        <v>3106.5259999999998</v>
      </c>
      <c r="G22" s="10">
        <v>3084.4469267800005</v>
      </c>
      <c r="H22" s="10">
        <v>22.079092419999998</v>
      </c>
    </row>
    <row r="23" spans="1:10" ht="12.75" customHeight="1" thickBot="1" x14ac:dyDescent="0.3">
      <c r="A23" s="1" t="s">
        <v>18</v>
      </c>
      <c r="B23" s="11">
        <v>503.0177901175</v>
      </c>
      <c r="C23" s="10">
        <v>465.12226652999999</v>
      </c>
      <c r="D23" s="10">
        <v>37.895523587500001</v>
      </c>
      <c r="E23" s="14"/>
      <c r="F23" s="11">
        <v>492.01400000000001</v>
      </c>
      <c r="G23" s="10">
        <v>439.94</v>
      </c>
      <c r="H23" s="10">
        <v>52.073529235551</v>
      </c>
    </row>
    <row r="24" spans="1:10" ht="13.5" customHeight="1" thickBot="1" x14ac:dyDescent="0.3">
      <c r="A24" s="12" t="s">
        <v>21</v>
      </c>
      <c r="B24" s="11">
        <v>0.99199999999999999</v>
      </c>
      <c r="C24" s="10">
        <v>0.99199999999999999</v>
      </c>
      <c r="D24" s="10" t="s">
        <v>2</v>
      </c>
      <c r="E24" s="14"/>
      <c r="F24" s="11">
        <v>0.68300000000000005</v>
      </c>
      <c r="G24" s="10">
        <v>0.68300000000000005</v>
      </c>
      <c r="H24" s="10" t="s">
        <v>2</v>
      </c>
    </row>
    <row r="25" spans="1:10" s="1" customFormat="1" ht="12.75" customHeight="1" thickBot="1" x14ac:dyDescent="0.3">
      <c r="A25" s="12" t="s">
        <v>20</v>
      </c>
      <c r="B25" s="11">
        <v>502.02579011749998</v>
      </c>
      <c r="C25" s="10">
        <v>464.13026652999997</v>
      </c>
      <c r="D25" s="10">
        <v>37.895523587500001</v>
      </c>
      <c r="E25" s="14"/>
      <c r="F25" s="11">
        <v>491.33100000000002</v>
      </c>
      <c r="G25" s="10">
        <v>439.25700000000001</v>
      </c>
      <c r="H25" s="10">
        <v>52.073529235551</v>
      </c>
      <c r="I25" s="4"/>
    </row>
    <row r="26" spans="1:10" s="1" customFormat="1" ht="12.75" customHeight="1" x14ac:dyDescent="0.25">
      <c r="I26" s="4"/>
    </row>
    <row r="27" spans="1:10" s="1" customFormat="1" ht="12.75" customHeight="1" x14ac:dyDescent="0.3">
      <c r="A27" s="19" t="s">
        <v>24</v>
      </c>
      <c r="B27" s="19"/>
      <c r="C27" s="19"/>
      <c r="D27" s="19"/>
      <c r="E27" s="19"/>
      <c r="F27" s="19"/>
      <c r="G27" s="19"/>
      <c r="H27" s="19"/>
      <c r="I27" s="14"/>
    </row>
    <row r="28" spans="1:10" s="1" customFormat="1" ht="12.75" customHeight="1" x14ac:dyDescent="0.3">
      <c r="A28" s="19"/>
      <c r="B28" s="19"/>
      <c r="C28" s="19"/>
      <c r="D28" s="19"/>
      <c r="E28" s="19"/>
      <c r="F28" s="19"/>
      <c r="G28" s="19"/>
      <c r="H28" s="19"/>
      <c r="I28" s="14"/>
    </row>
    <row r="29" spans="1:10" s="1" customFormat="1" ht="12.75" customHeight="1" x14ac:dyDescent="0.3">
      <c r="A29" s="19" t="s">
        <v>25</v>
      </c>
      <c r="B29" s="19"/>
      <c r="C29" s="19"/>
      <c r="D29" s="19"/>
      <c r="E29" s="19"/>
      <c r="F29" s="19"/>
      <c r="G29" s="19"/>
      <c r="H29" s="19"/>
      <c r="I29" s="14"/>
    </row>
    <row r="30" spans="1:10" s="1" customFormat="1" ht="12.75" customHeight="1" x14ac:dyDescent="0.3">
      <c r="A30" s="19"/>
      <c r="B30" s="19"/>
      <c r="C30" s="19"/>
      <c r="D30" s="19"/>
      <c r="E30" s="19"/>
      <c r="F30" s="19"/>
      <c r="G30" s="19"/>
      <c r="H30" s="19"/>
      <c r="I30" s="14"/>
    </row>
    <row r="31" spans="1:10" s="1" customFormat="1" ht="12.75" customHeight="1" x14ac:dyDescent="0.3">
      <c r="A31" s="19"/>
      <c r="B31" s="19"/>
      <c r="C31" s="19"/>
      <c r="D31" s="19"/>
      <c r="E31" s="19"/>
      <c r="F31" s="19"/>
      <c r="G31" s="19"/>
      <c r="H31" s="19"/>
      <c r="I31" s="14"/>
    </row>
    <row r="32" spans="1:10" s="1" customFormat="1" ht="12.75" customHeight="1" x14ac:dyDescent="0.3">
      <c r="A32" s="19" t="s">
        <v>7</v>
      </c>
      <c r="B32" s="19"/>
      <c r="C32" s="19"/>
      <c r="D32" s="19"/>
      <c r="E32" s="19"/>
      <c r="F32" s="19"/>
      <c r="G32" s="19"/>
      <c r="H32" s="19"/>
      <c r="I32" s="14"/>
    </row>
    <row r="33" spans="1:10" s="1" customFormat="1" ht="12.75" customHeight="1" x14ac:dyDescent="0.3">
      <c r="A33" s="19" t="s">
        <v>3</v>
      </c>
      <c r="B33" s="19"/>
      <c r="C33" s="19"/>
      <c r="D33" s="19"/>
      <c r="E33" s="19"/>
      <c r="F33" s="19"/>
      <c r="G33" s="19"/>
      <c r="H33" s="19"/>
      <c r="I33" s="14"/>
    </row>
    <row r="34" spans="1:10" s="1" customFormat="1" ht="12.75" customHeight="1" x14ac:dyDescent="0.3">
      <c r="A34" s="19" t="s">
        <v>4</v>
      </c>
      <c r="B34" s="19"/>
      <c r="C34" s="19"/>
      <c r="D34" s="19"/>
      <c r="E34" s="19"/>
      <c r="F34" s="19"/>
      <c r="G34" s="19"/>
      <c r="H34" s="19"/>
      <c r="I34" s="14"/>
    </row>
    <row r="35" spans="1:10" s="1" customFormat="1" ht="12.75" customHeight="1" x14ac:dyDescent="0.3">
      <c r="A35" s="19" t="s">
        <v>22</v>
      </c>
      <c r="B35" s="19"/>
      <c r="C35" s="19"/>
      <c r="D35" s="19"/>
      <c r="E35" s="19"/>
      <c r="F35" s="19"/>
      <c r="G35" s="19"/>
      <c r="H35" s="19"/>
      <c r="I35" s="14"/>
    </row>
    <row r="36" spans="1:10" ht="12.75" customHeight="1" x14ac:dyDescent="0.3">
      <c r="A36" s="19" t="s">
        <v>28</v>
      </c>
      <c r="B36" s="19"/>
      <c r="C36" s="19"/>
      <c r="D36" s="19"/>
      <c r="E36" s="19"/>
      <c r="F36" s="19"/>
      <c r="G36" s="19"/>
      <c r="H36" s="19"/>
      <c r="I36" s="14"/>
      <c r="J36" s="14"/>
    </row>
    <row r="37" spans="1:10" ht="10.5" customHeight="1" x14ac:dyDescent="0.3"/>
  </sheetData>
  <mergeCells count="10">
    <mergeCell ref="B3:D3"/>
    <mergeCell ref="F3:H3"/>
    <mergeCell ref="A1:H1"/>
    <mergeCell ref="A27:H28"/>
    <mergeCell ref="A29:H31"/>
    <mergeCell ref="A32:H32"/>
    <mergeCell ref="A33:H33"/>
    <mergeCell ref="A34:H34"/>
    <mergeCell ref="A35:H35"/>
    <mergeCell ref="A36:H36"/>
  </mergeCells>
  <pageMargins left="0.39370078740157483" right="0.51181102362204722" top="0.55118110236220474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W3" sqref="W3:Y3"/>
    </sheetView>
  </sheetViews>
  <sheetFormatPr baseColWidth="10" defaultColWidth="11.44140625" defaultRowHeight="14.4" x14ac:dyDescent="0.3"/>
  <cols>
    <col min="1" max="1" width="34.88671875" style="4" customWidth="1"/>
    <col min="2" max="2" width="2.5546875" style="4" customWidth="1"/>
    <col min="3" max="3" width="10.88671875" style="4" customWidth="1"/>
    <col min="4" max="5" width="15.44140625" style="4" customWidth="1"/>
    <col min="6" max="6" width="2.6640625" style="4" customWidth="1"/>
    <col min="7" max="7" width="11.44140625" style="4"/>
    <col min="8" max="8" width="15.88671875" style="4" customWidth="1"/>
    <col min="9" max="9" width="14.5546875" style="4" customWidth="1"/>
    <col min="10" max="10" width="2.88671875" style="4" customWidth="1"/>
    <col min="11" max="11" width="11.44140625" style="4"/>
    <col min="12" max="12" width="16.33203125" style="4" customWidth="1"/>
    <col min="13" max="13" width="14.6640625" style="4" customWidth="1"/>
    <col min="14" max="14" width="2.6640625" style="4" customWidth="1"/>
    <col min="15" max="15" width="11.44140625" style="4"/>
    <col min="16" max="16" width="13.88671875" style="4" bestFit="1" customWidth="1"/>
    <col min="17" max="17" width="14.44140625" style="4" bestFit="1" customWidth="1"/>
    <col min="18" max="18" width="1.5546875" style="4" customWidth="1"/>
    <col min="19" max="19" width="11.44140625" style="4"/>
    <col min="20" max="20" width="14.109375" style="4" customWidth="1"/>
    <col min="21" max="21" width="16.6640625" style="4" customWidth="1"/>
    <col min="22" max="22" width="1.5546875" style="4" customWidth="1"/>
    <col min="23" max="23" width="12.6640625" style="4" customWidth="1"/>
    <col min="24" max="24" width="17.77734375" style="4" customWidth="1"/>
    <col min="25" max="25" width="15.88671875" style="4" customWidth="1"/>
    <col min="26" max="16384" width="11.44140625" style="4"/>
  </cols>
  <sheetData>
    <row r="1" spans="1:25" s="1" customFormat="1" ht="15" customHeight="1" x14ac:dyDescent="0.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1" customFormat="1" ht="9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1" customFormat="1" ht="12.75" customHeight="1" x14ac:dyDescent="0.25">
      <c r="A3" s="1" t="s">
        <v>0</v>
      </c>
      <c r="C3" s="22">
        <v>2018</v>
      </c>
      <c r="D3" s="22"/>
      <c r="E3" s="22"/>
      <c r="G3" s="22">
        <v>2019</v>
      </c>
      <c r="H3" s="22"/>
      <c r="I3" s="22"/>
      <c r="K3" s="22">
        <v>2020</v>
      </c>
      <c r="L3" s="22"/>
      <c r="M3" s="22"/>
      <c r="O3" s="20">
        <v>2021</v>
      </c>
      <c r="P3" s="20"/>
      <c r="Q3" s="20"/>
      <c r="S3" s="20">
        <v>2022</v>
      </c>
      <c r="T3" s="20"/>
      <c r="U3" s="20"/>
      <c r="W3" s="20">
        <v>2023</v>
      </c>
      <c r="X3" s="20"/>
      <c r="Y3" s="20"/>
    </row>
    <row r="4" spans="1:25" ht="12.75" customHeight="1" x14ac:dyDescent="0.3">
      <c r="A4" s="1"/>
      <c r="B4" s="13"/>
      <c r="C4" s="7" t="s">
        <v>1</v>
      </c>
      <c r="D4" s="6" t="s">
        <v>5</v>
      </c>
      <c r="E4" s="6" t="s">
        <v>6</v>
      </c>
      <c r="F4" s="1"/>
      <c r="G4" s="7" t="s">
        <v>1</v>
      </c>
      <c r="H4" s="6" t="s">
        <v>5</v>
      </c>
      <c r="I4" s="6" t="s">
        <v>6</v>
      </c>
      <c r="J4" s="14"/>
      <c r="K4" s="7" t="s">
        <v>1</v>
      </c>
      <c r="L4" s="6" t="s">
        <v>5</v>
      </c>
      <c r="M4" s="15" t="s">
        <v>6</v>
      </c>
      <c r="O4" s="7" t="s">
        <v>1</v>
      </c>
      <c r="P4" s="6" t="s">
        <v>5</v>
      </c>
      <c r="Q4" s="6" t="s">
        <v>6</v>
      </c>
      <c r="R4" s="1"/>
      <c r="S4" s="7" t="s">
        <v>1</v>
      </c>
      <c r="T4" s="6" t="s">
        <v>5</v>
      </c>
      <c r="U4" s="6" t="s">
        <v>6</v>
      </c>
      <c r="W4" s="7" t="s">
        <v>1</v>
      </c>
      <c r="X4" s="6" t="s">
        <v>5</v>
      </c>
      <c r="Y4" s="6" t="s">
        <v>6</v>
      </c>
    </row>
    <row r="5" spans="1:25" ht="9" customHeight="1" thickBot="1" x14ac:dyDescent="0.3">
      <c r="A5" s="14"/>
      <c r="B5" s="13"/>
      <c r="C5" s="13"/>
      <c r="D5" s="13"/>
      <c r="E5" s="13"/>
      <c r="F5" s="1"/>
      <c r="G5" s="1"/>
      <c r="H5" s="1"/>
      <c r="I5" s="14"/>
      <c r="J5" s="14"/>
      <c r="O5" s="1"/>
      <c r="P5" s="1"/>
      <c r="Q5" s="14"/>
      <c r="R5" s="1"/>
      <c r="S5" s="1"/>
      <c r="T5" s="1"/>
      <c r="U5" s="14"/>
      <c r="W5" s="1"/>
      <c r="X5" s="1"/>
      <c r="Y5" s="14"/>
    </row>
    <row r="6" spans="1:25" ht="12.75" customHeight="1" thickBot="1" x14ac:dyDescent="0.3">
      <c r="A6" s="1" t="s">
        <v>1</v>
      </c>
      <c r="B6" s="8"/>
      <c r="C6" s="11">
        <f>+D6+E6</f>
        <v>14623.160000000002</v>
      </c>
      <c r="D6" s="11">
        <f>+D8+D13+D16+D19+D23</f>
        <v>12856.648000000001</v>
      </c>
      <c r="E6" s="11">
        <f>+E13+E16+E19+E25</f>
        <v>1766.5120000000002</v>
      </c>
      <c r="F6" s="1"/>
      <c r="G6" s="11">
        <f>+H6+I6</f>
        <v>16090.124000000002</v>
      </c>
      <c r="H6" s="11">
        <f>+H8+H13+H16+H19+H23</f>
        <v>14387.882000000001</v>
      </c>
      <c r="I6" s="11">
        <f>+I13+I16+I19+I25</f>
        <v>1702.242</v>
      </c>
      <c r="J6" s="16"/>
      <c r="K6" s="11">
        <f>+L6+M6</f>
        <v>13557.147157689102</v>
      </c>
      <c r="L6" s="11">
        <f>+L8+L13+L16+L19+L23</f>
        <v>11824.566512868361</v>
      </c>
      <c r="M6" s="11">
        <f>+M13+M16+M19+M25</f>
        <v>1732.5806448207402</v>
      </c>
      <c r="N6" s="1"/>
      <c r="O6" s="11">
        <v>15953.37300915406</v>
      </c>
      <c r="P6" s="11">
        <v>14185.05</v>
      </c>
      <c r="Q6" s="11">
        <v>1768.345</v>
      </c>
      <c r="R6" s="1"/>
      <c r="S6" s="11">
        <v>14758.716330717223</v>
      </c>
      <c r="T6" s="11">
        <v>13171.013663659543</v>
      </c>
      <c r="U6" s="11">
        <v>1587.7026670576802</v>
      </c>
      <c r="W6" s="11">
        <v>12877.037</v>
      </c>
      <c r="X6" s="11">
        <v>10801.14</v>
      </c>
      <c r="Y6" s="11">
        <v>2075.8969999999999</v>
      </c>
    </row>
    <row r="7" spans="1:25" ht="9" customHeight="1" thickBot="1" x14ac:dyDescent="0.3">
      <c r="A7" s="1"/>
      <c r="B7" s="8"/>
      <c r="C7" s="11"/>
      <c r="D7" s="10"/>
      <c r="E7" s="10"/>
      <c r="F7" s="1"/>
      <c r="G7" s="11"/>
      <c r="H7" s="10"/>
      <c r="I7" s="10"/>
      <c r="J7" s="16"/>
      <c r="K7" s="11"/>
      <c r="L7" s="10"/>
      <c r="M7" s="10"/>
      <c r="N7" s="1"/>
      <c r="O7" s="11"/>
      <c r="P7" s="10"/>
      <c r="Q7" s="10"/>
      <c r="R7" s="1"/>
      <c r="S7" s="11"/>
      <c r="T7" s="10"/>
      <c r="U7" s="10"/>
      <c r="W7" s="11"/>
      <c r="X7" s="10"/>
      <c r="Y7" s="10"/>
    </row>
    <row r="8" spans="1:25" ht="12.75" customHeight="1" thickBot="1" x14ac:dyDescent="0.35">
      <c r="A8" s="1" t="s">
        <v>9</v>
      </c>
      <c r="B8" s="9"/>
      <c r="C8" s="11">
        <v>6556.6260000000002</v>
      </c>
      <c r="D8" s="10">
        <f>SUM(D9:D12)</f>
        <v>6556.6260000000002</v>
      </c>
      <c r="E8" s="10" t="s">
        <v>2</v>
      </c>
      <c r="F8" s="1"/>
      <c r="G8" s="11">
        <f>+H8</f>
        <v>8108.2749999999996</v>
      </c>
      <c r="H8" s="10">
        <f>SUM(H9:H12)</f>
        <v>8108.2749999999996</v>
      </c>
      <c r="I8" s="10" t="s">
        <v>2</v>
      </c>
      <c r="J8" s="16"/>
      <c r="K8" s="11">
        <f>+L8</f>
        <v>4093.9425000000001</v>
      </c>
      <c r="L8" s="10">
        <f>SUM(L9:L12)</f>
        <v>4093.9425000000001</v>
      </c>
      <c r="M8" s="10" t="s">
        <v>2</v>
      </c>
      <c r="N8" s="1"/>
      <c r="O8" s="11">
        <f>+P8</f>
        <v>5272.8275995300501</v>
      </c>
      <c r="P8" s="10">
        <f>SUM(P9:P12)</f>
        <v>5272.8275995300501</v>
      </c>
      <c r="Q8" s="10" t="s">
        <v>2</v>
      </c>
      <c r="R8" s="16"/>
      <c r="S8" s="11">
        <f>+T8</f>
        <v>5685.67079066515</v>
      </c>
      <c r="T8" s="10">
        <f>SUM(T9:T12)</f>
        <v>5685.67079066515</v>
      </c>
      <c r="U8" s="10" t="s">
        <v>2</v>
      </c>
      <c r="W8" s="11">
        <f>+X8</f>
        <v>3516.3205175246203</v>
      </c>
      <c r="X8" s="10">
        <f>SUM(X9:X12)</f>
        <v>3516.3205175246203</v>
      </c>
      <c r="Y8" s="10" t="s">
        <v>2</v>
      </c>
    </row>
    <row r="9" spans="1:25" ht="12.75" customHeight="1" thickBot="1" x14ac:dyDescent="0.35">
      <c r="A9" s="2" t="s">
        <v>11</v>
      </c>
      <c r="B9" s="9"/>
      <c r="C9" s="11">
        <v>1235.4059999999999</v>
      </c>
      <c r="D9" s="10">
        <v>1235.4059999999999</v>
      </c>
      <c r="E9" s="10" t="s">
        <v>2</v>
      </c>
      <c r="F9" s="1"/>
      <c r="G9" s="11">
        <f t="shared" ref="G9:G12" si="0">+H9</f>
        <v>1939.5340000000001</v>
      </c>
      <c r="H9" s="10">
        <v>1939.5340000000001</v>
      </c>
      <c r="I9" s="10" t="s">
        <v>2</v>
      </c>
      <c r="J9" s="16"/>
      <c r="K9" s="11">
        <f t="shared" ref="K9:K12" si="1">+L9</f>
        <v>807.95899999999995</v>
      </c>
      <c r="L9" s="10">
        <v>807.95899999999995</v>
      </c>
      <c r="M9" s="10" t="s">
        <v>2</v>
      </c>
      <c r="N9" s="1"/>
      <c r="O9" s="11">
        <f t="shared" ref="O9:O12" si="2">+P9</f>
        <v>1332.742</v>
      </c>
      <c r="P9" s="10">
        <v>1332.742</v>
      </c>
      <c r="Q9" s="10" t="s">
        <v>2</v>
      </c>
      <c r="R9" s="16"/>
      <c r="S9" s="11">
        <f t="shared" ref="S9:S12" si="3">+T9</f>
        <v>1077.2380000000001</v>
      </c>
      <c r="T9" s="10">
        <v>1077.2380000000001</v>
      </c>
      <c r="U9" s="10" t="s">
        <v>2</v>
      </c>
      <c r="W9" s="11">
        <f t="shared" ref="W9:W12" si="4">+X9</f>
        <v>651.75599999999997</v>
      </c>
      <c r="X9" s="10">
        <v>651.75599999999997</v>
      </c>
      <c r="Y9" s="10" t="s">
        <v>2</v>
      </c>
    </row>
    <row r="10" spans="1:25" ht="12.75" customHeight="1" thickBot="1" x14ac:dyDescent="0.3">
      <c r="A10" s="12" t="s">
        <v>12</v>
      </c>
      <c r="B10" s="9"/>
      <c r="C10" s="11">
        <v>487.02</v>
      </c>
      <c r="D10" s="10">
        <v>487.02</v>
      </c>
      <c r="E10" s="10" t="s">
        <v>2</v>
      </c>
      <c r="F10" s="1"/>
      <c r="G10" s="11">
        <f t="shared" si="0"/>
        <v>558.14499999999998</v>
      </c>
      <c r="H10" s="10">
        <v>558.14499999999998</v>
      </c>
      <c r="I10" s="10" t="s">
        <v>2</v>
      </c>
      <c r="J10" s="16"/>
      <c r="K10" s="11">
        <f t="shared" si="1"/>
        <v>321.98500000000001</v>
      </c>
      <c r="L10" s="10">
        <v>321.98500000000001</v>
      </c>
      <c r="M10" s="10" t="s">
        <v>2</v>
      </c>
      <c r="N10" s="1"/>
      <c r="O10" s="11">
        <f t="shared" si="2"/>
        <v>480.63099999999997</v>
      </c>
      <c r="P10" s="10">
        <v>480.63099999999997</v>
      </c>
      <c r="Q10" s="10" t="s">
        <v>2</v>
      </c>
      <c r="R10" s="16"/>
      <c r="S10" s="11">
        <f t="shared" si="3"/>
        <v>378.83199999999999</v>
      </c>
      <c r="T10" s="10">
        <v>378.83199999999999</v>
      </c>
      <c r="U10" s="10" t="s">
        <v>2</v>
      </c>
      <c r="W10" s="11">
        <f t="shared" si="4"/>
        <v>174.87</v>
      </c>
      <c r="X10" s="10">
        <v>174.87</v>
      </c>
      <c r="Y10" s="10" t="s">
        <v>2</v>
      </c>
    </row>
    <row r="11" spans="1:25" ht="12.75" customHeight="1" thickBot="1" x14ac:dyDescent="0.3">
      <c r="A11" s="12" t="s">
        <v>13</v>
      </c>
      <c r="B11" s="9"/>
      <c r="C11" s="11">
        <v>605.649</v>
      </c>
      <c r="D11" s="10">
        <v>605.649</v>
      </c>
      <c r="E11" s="10" t="s">
        <v>2</v>
      </c>
      <c r="F11" s="1"/>
      <c r="G11" s="11">
        <f t="shared" si="0"/>
        <v>892.303</v>
      </c>
      <c r="H11" s="10">
        <v>892.303</v>
      </c>
      <c r="I11" s="10" t="s">
        <v>2</v>
      </c>
      <c r="J11" s="16"/>
      <c r="K11" s="11">
        <f t="shared" si="1"/>
        <v>397.88499999999999</v>
      </c>
      <c r="L11" s="10">
        <v>397.88499999999999</v>
      </c>
      <c r="M11" s="10" t="s">
        <v>2</v>
      </c>
      <c r="N11" s="1"/>
      <c r="O11" s="11">
        <f t="shared" si="2"/>
        <v>596.12</v>
      </c>
      <c r="P11" s="10">
        <v>596.12</v>
      </c>
      <c r="Q11" s="10" t="s">
        <v>2</v>
      </c>
      <c r="R11" s="16"/>
      <c r="S11" s="11">
        <f t="shared" si="3"/>
        <v>527.83500000000004</v>
      </c>
      <c r="T11" s="10">
        <v>527.83500000000004</v>
      </c>
      <c r="U11" s="10" t="s">
        <v>2</v>
      </c>
      <c r="W11" s="11">
        <f t="shared" si="4"/>
        <v>390.17200000000003</v>
      </c>
      <c r="X11" s="10">
        <v>390.17200000000003</v>
      </c>
      <c r="Y11" s="10" t="s">
        <v>2</v>
      </c>
    </row>
    <row r="12" spans="1:25" ht="12.75" customHeight="1" thickBot="1" x14ac:dyDescent="0.3">
      <c r="A12" s="12" t="s">
        <v>14</v>
      </c>
      <c r="B12" s="9"/>
      <c r="C12" s="11">
        <v>4228.5510000000004</v>
      </c>
      <c r="D12" s="10">
        <v>4228.5510000000004</v>
      </c>
      <c r="E12" s="10" t="s">
        <v>2</v>
      </c>
      <c r="F12" s="1"/>
      <c r="G12" s="11">
        <f t="shared" si="0"/>
        <v>4718.2929999999997</v>
      </c>
      <c r="H12" s="10">
        <v>4718.2929999999997</v>
      </c>
      <c r="I12" s="10" t="s">
        <v>2</v>
      </c>
      <c r="J12" s="16"/>
      <c r="K12" s="11">
        <f t="shared" si="1"/>
        <v>2566.1134999999999</v>
      </c>
      <c r="L12" s="10">
        <v>2566.1134999999999</v>
      </c>
      <c r="M12" s="10" t="s">
        <v>2</v>
      </c>
      <c r="N12" s="1"/>
      <c r="O12" s="11">
        <f t="shared" si="2"/>
        <v>2863.3345995300501</v>
      </c>
      <c r="P12" s="10">
        <v>2863.3345995300501</v>
      </c>
      <c r="Q12" s="10" t="s">
        <v>2</v>
      </c>
      <c r="R12" s="16"/>
      <c r="S12" s="11">
        <f t="shared" si="3"/>
        <v>3701.7657906651498</v>
      </c>
      <c r="T12" s="10">
        <v>3701.7657906651498</v>
      </c>
      <c r="U12" s="10" t="s">
        <v>2</v>
      </c>
      <c r="W12" s="11">
        <f t="shared" si="4"/>
        <v>2299.5225175246201</v>
      </c>
      <c r="X12" s="10">
        <v>2299.5225175246201</v>
      </c>
      <c r="Y12" s="10" t="s">
        <v>2</v>
      </c>
    </row>
    <row r="13" spans="1:25" ht="12.75" customHeight="1" thickBot="1" x14ac:dyDescent="0.35">
      <c r="A13" s="1" t="s">
        <v>29</v>
      </c>
      <c r="B13" s="9"/>
      <c r="C13" s="11">
        <f>+D13+E13</f>
        <v>391.29299999999995</v>
      </c>
      <c r="D13" s="10">
        <f>+D14+D15</f>
        <v>371.92499999999995</v>
      </c>
      <c r="E13" s="10">
        <f>+E14+E15</f>
        <v>19.367999999999999</v>
      </c>
      <c r="F13" s="1"/>
      <c r="G13" s="11">
        <f>+H13+I13</f>
        <v>314.66099999999994</v>
      </c>
      <c r="H13" s="10">
        <f>+H14+H15</f>
        <v>293.43199999999996</v>
      </c>
      <c r="I13" s="10">
        <f>+I14+I15</f>
        <v>21.228999999999999</v>
      </c>
      <c r="J13" s="16"/>
      <c r="K13" s="11">
        <f>+L13+M13</f>
        <v>824.85300000000007</v>
      </c>
      <c r="L13" s="10">
        <f>+L14+L15</f>
        <v>811.14300000000003</v>
      </c>
      <c r="M13" s="10">
        <f>+M14+M15</f>
        <v>13.71</v>
      </c>
      <c r="N13" s="1"/>
      <c r="O13" s="11">
        <f>+P13+Q13</f>
        <v>2469.1562477299999</v>
      </c>
      <c r="P13" s="10">
        <f>+P14+P15</f>
        <v>2456.00024773</v>
      </c>
      <c r="Q13" s="10">
        <f>+Q14+Q15</f>
        <v>13.156000000000001</v>
      </c>
      <c r="R13" s="16"/>
      <c r="S13" s="11">
        <f>+T13+U13</f>
        <v>1349.2570000000001</v>
      </c>
      <c r="T13" s="10">
        <f>+T14+T15</f>
        <v>1326.962</v>
      </c>
      <c r="U13" s="10">
        <f>+U14+U15</f>
        <v>22.295000000000002</v>
      </c>
      <c r="W13" s="11">
        <f>+X13+Y13</f>
        <v>1020.6</v>
      </c>
      <c r="X13" s="10">
        <f>+X14+X15</f>
        <v>983.08699999999999</v>
      </c>
      <c r="Y13" s="10">
        <f>+Y14+Y15</f>
        <v>37.512999999999998</v>
      </c>
    </row>
    <row r="14" spans="1:25" ht="12.75" customHeight="1" thickBot="1" x14ac:dyDescent="0.3">
      <c r="A14" s="12" t="s">
        <v>15</v>
      </c>
      <c r="B14" s="9"/>
      <c r="C14" s="11">
        <f>+D14+E14</f>
        <v>360.94799999999998</v>
      </c>
      <c r="D14" s="10">
        <v>360.94799999999998</v>
      </c>
      <c r="E14" s="10">
        <v>0</v>
      </c>
      <c r="F14" s="16"/>
      <c r="G14" s="11">
        <f>+H14+I14</f>
        <v>283.68599999999998</v>
      </c>
      <c r="H14" s="10">
        <v>283.68599999999998</v>
      </c>
      <c r="I14" s="10">
        <v>0</v>
      </c>
      <c r="J14" s="16"/>
      <c r="K14" s="11">
        <f>+L14+M14</f>
        <v>805.53300000000002</v>
      </c>
      <c r="L14" s="10">
        <v>805.53300000000002</v>
      </c>
      <c r="M14" s="10">
        <v>0</v>
      </c>
      <c r="N14" s="16"/>
      <c r="O14" s="11">
        <f t="shared" ref="O14:O16" si="5">+P14+Q14</f>
        <v>2451.1182477299999</v>
      </c>
      <c r="P14" s="10">
        <v>2451.1182477299999</v>
      </c>
      <c r="Q14" s="10">
        <v>0</v>
      </c>
      <c r="R14" s="16"/>
      <c r="S14" s="11">
        <f t="shared" ref="S14:S16" si="6">+T14+U14</f>
        <v>1316.4970000000001</v>
      </c>
      <c r="T14" s="10">
        <v>1316.4970000000001</v>
      </c>
      <c r="U14" s="10">
        <v>0</v>
      </c>
      <c r="W14" s="11">
        <f t="shared" ref="W14:W16" si="7">+X14+Y14</f>
        <v>965.17200000000003</v>
      </c>
      <c r="X14" s="10">
        <v>965.17200000000003</v>
      </c>
      <c r="Y14" s="10">
        <v>0</v>
      </c>
    </row>
    <row r="15" spans="1:25" ht="12.75" customHeight="1" thickBot="1" x14ac:dyDescent="0.3">
      <c r="A15" s="12" t="s">
        <v>16</v>
      </c>
      <c r="B15" s="9"/>
      <c r="C15" s="11">
        <f>+D15+E15</f>
        <v>30.344999999999999</v>
      </c>
      <c r="D15" s="10">
        <v>10.977</v>
      </c>
      <c r="E15" s="10">
        <v>19.367999999999999</v>
      </c>
      <c r="F15" s="16"/>
      <c r="G15" s="11">
        <f>+H15+I15</f>
        <v>30.975000000000001</v>
      </c>
      <c r="H15" s="10">
        <v>9.7460000000000004</v>
      </c>
      <c r="I15" s="10">
        <v>21.228999999999999</v>
      </c>
      <c r="J15" s="16"/>
      <c r="K15" s="11">
        <f>+L15+M15</f>
        <v>19.32</v>
      </c>
      <c r="L15" s="10">
        <v>5.61</v>
      </c>
      <c r="M15" s="10">
        <v>13.71</v>
      </c>
      <c r="N15" s="16"/>
      <c r="O15" s="11">
        <f t="shared" si="5"/>
        <v>18.038</v>
      </c>
      <c r="P15" s="10">
        <v>4.8819999999999997</v>
      </c>
      <c r="Q15" s="10">
        <v>13.156000000000001</v>
      </c>
      <c r="R15" s="16"/>
      <c r="S15" s="11">
        <f t="shared" si="6"/>
        <v>32.760000000000005</v>
      </c>
      <c r="T15" s="10">
        <v>10.465</v>
      </c>
      <c r="U15" s="10">
        <v>22.295000000000002</v>
      </c>
      <c r="W15" s="11">
        <f t="shared" si="7"/>
        <v>55.427999999999997</v>
      </c>
      <c r="X15" s="10">
        <v>17.914999999999999</v>
      </c>
      <c r="Y15" s="10">
        <v>37.512999999999998</v>
      </c>
    </row>
    <row r="16" spans="1:25" ht="12.75" customHeight="1" thickBot="1" x14ac:dyDescent="0.35">
      <c r="A16" s="1" t="s">
        <v>10</v>
      </c>
      <c r="B16" s="9"/>
      <c r="C16" s="11">
        <f t="shared" ref="C16" si="8">+D16+E16</f>
        <v>2529.4790000000003</v>
      </c>
      <c r="D16" s="10">
        <f>+D18</f>
        <v>805.05</v>
      </c>
      <c r="E16" s="10">
        <f>+E18</f>
        <v>1724.4290000000001</v>
      </c>
      <c r="F16" s="16"/>
      <c r="G16" s="11">
        <f t="shared" ref="G16" si="9">+H16+I16</f>
        <v>2491.317</v>
      </c>
      <c r="H16" s="10">
        <f>+H18</f>
        <v>844.47699999999998</v>
      </c>
      <c r="I16" s="10">
        <f>+I18</f>
        <v>1646.84</v>
      </c>
      <c r="J16" s="16"/>
      <c r="K16" s="11">
        <f t="shared" ref="K16" si="10">+L16+M16</f>
        <v>2700.8004755601</v>
      </c>
      <c r="L16" s="10">
        <f>+L18</f>
        <v>1021.86184613836</v>
      </c>
      <c r="M16" s="10">
        <f>+M18</f>
        <v>1678.93862942174</v>
      </c>
      <c r="N16" s="16"/>
      <c r="O16" s="11">
        <f t="shared" si="5"/>
        <v>2736.6584849765404</v>
      </c>
      <c r="P16" s="10">
        <f>+P18</f>
        <v>1027.3087309181401</v>
      </c>
      <c r="Q16" s="10">
        <f>+Q18</f>
        <v>1709.3497540584001</v>
      </c>
      <c r="R16" s="16"/>
      <c r="S16" s="11">
        <f t="shared" si="6"/>
        <v>2437.650324434574</v>
      </c>
      <c r="T16" s="10">
        <f>+T18</f>
        <v>930.46992312439397</v>
      </c>
      <c r="U16" s="10">
        <f>+U18</f>
        <v>1507.1804013101801</v>
      </c>
      <c r="W16" s="11">
        <f t="shared" si="7"/>
        <v>3083.2842390444903</v>
      </c>
      <c r="X16" s="10">
        <f>+X18</f>
        <v>1119.05294042693</v>
      </c>
      <c r="Y16" s="10">
        <f>+Y18</f>
        <v>1964.23129861756</v>
      </c>
    </row>
    <row r="17" spans="1:25" ht="12.75" customHeight="1" thickBot="1" x14ac:dyDescent="0.3">
      <c r="A17" s="12" t="s">
        <v>15</v>
      </c>
      <c r="B17" s="9"/>
      <c r="C17" s="10" t="s">
        <v>2</v>
      </c>
      <c r="D17" s="10" t="s">
        <v>2</v>
      </c>
      <c r="E17" s="10" t="s">
        <v>2</v>
      </c>
      <c r="F17" s="16"/>
      <c r="G17" s="10" t="s">
        <v>2</v>
      </c>
      <c r="H17" s="10" t="s">
        <v>2</v>
      </c>
      <c r="I17" s="10" t="s">
        <v>2</v>
      </c>
      <c r="J17" s="16"/>
      <c r="K17" s="10" t="s">
        <v>2</v>
      </c>
      <c r="L17" s="10" t="s">
        <v>2</v>
      </c>
      <c r="M17" s="10" t="s">
        <v>2</v>
      </c>
      <c r="N17" s="16"/>
      <c r="O17" s="10" t="s">
        <v>2</v>
      </c>
      <c r="P17" s="10" t="s">
        <v>2</v>
      </c>
      <c r="Q17" s="10" t="s">
        <v>2</v>
      </c>
      <c r="R17" s="16"/>
      <c r="S17" s="10" t="s">
        <v>2</v>
      </c>
      <c r="T17" s="10" t="s">
        <v>2</v>
      </c>
      <c r="U17" s="10" t="s">
        <v>2</v>
      </c>
      <c r="W17" s="10" t="s">
        <v>2</v>
      </c>
      <c r="X17" s="10" t="s">
        <v>2</v>
      </c>
      <c r="Y17" s="10" t="s">
        <v>2</v>
      </c>
    </row>
    <row r="18" spans="1:25" ht="12.75" customHeight="1" thickBot="1" x14ac:dyDescent="0.3">
      <c r="A18" s="12" t="s">
        <v>16</v>
      </c>
      <c r="B18" s="9"/>
      <c r="C18" s="11">
        <f t="shared" ref="C18:C19" si="11">+D18+E18</f>
        <v>2529.4790000000003</v>
      </c>
      <c r="D18" s="10">
        <v>805.05</v>
      </c>
      <c r="E18" s="10">
        <v>1724.4290000000001</v>
      </c>
      <c r="F18" s="16"/>
      <c r="G18" s="11">
        <f t="shared" ref="G18:G19" si="12">+H18+I18</f>
        <v>2491.317</v>
      </c>
      <c r="H18" s="10">
        <v>844.47699999999998</v>
      </c>
      <c r="I18" s="10">
        <v>1646.84</v>
      </c>
      <c r="J18" s="16"/>
      <c r="K18" s="11">
        <f t="shared" ref="K18:K19" si="13">+L18+M18</f>
        <v>2700.8004755601</v>
      </c>
      <c r="L18" s="10">
        <v>1021.86184613836</v>
      </c>
      <c r="M18" s="10">
        <v>1678.93862942174</v>
      </c>
      <c r="N18" s="16"/>
      <c r="O18" s="11">
        <f t="shared" ref="O18:O19" si="14">+P18+Q18</f>
        <v>2736.6584849765404</v>
      </c>
      <c r="P18" s="10">
        <v>1027.3087309181401</v>
      </c>
      <c r="Q18" s="10">
        <v>1709.3497540584001</v>
      </c>
      <c r="R18" s="16"/>
      <c r="S18" s="11">
        <f t="shared" ref="S18:S19" si="15">+T18+U18</f>
        <v>2437.650324434574</v>
      </c>
      <c r="T18" s="10">
        <v>930.46992312439397</v>
      </c>
      <c r="U18" s="10">
        <v>1507.1804013101801</v>
      </c>
      <c r="W18" s="11">
        <f t="shared" ref="W18:W19" si="16">+X18+Y18</f>
        <v>3083.2842390444903</v>
      </c>
      <c r="X18" s="10">
        <v>1119.05294042693</v>
      </c>
      <c r="Y18" s="10">
        <v>1964.23129861756</v>
      </c>
    </row>
    <row r="19" spans="1:25" ht="12.75" customHeight="1" thickBot="1" x14ac:dyDescent="0.35">
      <c r="A19" s="1" t="s">
        <v>17</v>
      </c>
      <c r="B19" s="9"/>
      <c r="C19" s="11">
        <f t="shared" si="11"/>
        <v>4732.2109999999993</v>
      </c>
      <c r="D19" s="10">
        <f>+D20+D21+D22</f>
        <v>4718.6369999999997</v>
      </c>
      <c r="E19" s="10">
        <f>+E22</f>
        <v>13.574</v>
      </c>
      <c r="F19" s="16"/>
      <c r="G19" s="11">
        <f t="shared" si="12"/>
        <v>4752.3540000000003</v>
      </c>
      <c r="H19" s="10">
        <f>+H20+H21+H22</f>
        <v>4735.7790000000005</v>
      </c>
      <c r="I19" s="10">
        <f>+I22</f>
        <v>16.574999999999999</v>
      </c>
      <c r="J19" s="16"/>
      <c r="K19" s="11">
        <f t="shared" si="13"/>
        <v>5475.5010591330001</v>
      </c>
      <c r="L19" s="10">
        <f>+L20+L21+L22</f>
        <v>5455.7889647800002</v>
      </c>
      <c r="M19" s="10">
        <f>+M22</f>
        <v>19.712094353000001</v>
      </c>
      <c r="N19" s="16"/>
      <c r="O19" s="11">
        <f t="shared" si="14"/>
        <v>4991.2865840100003</v>
      </c>
      <c r="P19" s="10">
        <f>+P20+P21+P22</f>
        <v>4971.2804998199999</v>
      </c>
      <c r="Q19" s="10">
        <f>+Q22</f>
        <v>20.006084189999999</v>
      </c>
      <c r="R19" s="16"/>
      <c r="S19" s="11">
        <f t="shared" si="15"/>
        <v>4783.1204255000002</v>
      </c>
      <c r="T19" s="10">
        <f>+T20+T21+T22</f>
        <v>4762.7886833399998</v>
      </c>
      <c r="U19" s="10">
        <f>+U22</f>
        <v>20.331742160000001</v>
      </c>
      <c r="W19" s="11">
        <f t="shared" si="16"/>
        <v>4764.8192632</v>
      </c>
      <c r="X19" s="10">
        <f>+X20+X21+X22</f>
        <v>4742.74017078</v>
      </c>
      <c r="Y19" s="10">
        <f>+Y22</f>
        <v>22.079092419999998</v>
      </c>
    </row>
    <row r="20" spans="1:25" ht="12.75" customHeight="1" thickBot="1" x14ac:dyDescent="0.3">
      <c r="A20" s="12" t="s">
        <v>19</v>
      </c>
      <c r="B20" s="9"/>
      <c r="C20" s="11">
        <v>523.125</v>
      </c>
      <c r="D20" s="10">
        <v>523.125</v>
      </c>
      <c r="E20" s="10" t="s">
        <v>2</v>
      </c>
      <c r="F20" s="16"/>
      <c r="G20" s="11">
        <f>+H20</f>
        <v>550.803</v>
      </c>
      <c r="H20" s="10">
        <v>550.803</v>
      </c>
      <c r="I20" s="10" t="s">
        <v>2</v>
      </c>
      <c r="J20" s="16"/>
      <c r="K20" s="11">
        <f>+L20</f>
        <v>608.42200000000003</v>
      </c>
      <c r="L20" s="10">
        <v>608.42200000000003</v>
      </c>
      <c r="M20" s="10" t="s">
        <v>2</v>
      </c>
      <c r="N20" s="16"/>
      <c r="O20" s="11">
        <f>+P20</f>
        <v>573.11093240000002</v>
      </c>
      <c r="P20" s="10">
        <v>573.11093240000002</v>
      </c>
      <c r="Q20" s="10" t="s">
        <v>2</v>
      </c>
      <c r="R20" s="16"/>
      <c r="S20" s="11">
        <f>+T20</f>
        <v>573.09587629999999</v>
      </c>
      <c r="T20" s="10">
        <v>573.09587629999999</v>
      </c>
      <c r="U20" s="10" t="s">
        <v>2</v>
      </c>
      <c r="W20" s="11">
        <f>+X20</f>
        <v>546.88324399999999</v>
      </c>
      <c r="X20" s="10">
        <v>546.88324399999999</v>
      </c>
      <c r="Y20" s="10" t="s">
        <v>2</v>
      </c>
    </row>
    <row r="21" spans="1:25" ht="12.75" customHeight="1" thickBot="1" x14ac:dyDescent="0.3">
      <c r="A21" s="12" t="s">
        <v>27</v>
      </c>
      <c r="B21" s="9"/>
      <c r="C21" s="11">
        <v>1104.903</v>
      </c>
      <c r="D21" s="10">
        <v>1104.903</v>
      </c>
      <c r="E21" s="10" t="s">
        <v>2</v>
      </c>
      <c r="F21" s="16"/>
      <c r="G21" s="11">
        <f>+H21</f>
        <v>1066.95</v>
      </c>
      <c r="H21" s="10">
        <v>1066.95</v>
      </c>
      <c r="I21" s="10" t="s">
        <v>2</v>
      </c>
      <c r="J21" s="16"/>
      <c r="K21" s="11">
        <f>+L21</f>
        <v>1264.085</v>
      </c>
      <c r="L21" s="10">
        <v>1264.085</v>
      </c>
      <c r="M21" s="10" t="s">
        <v>2</v>
      </c>
      <c r="N21" s="16"/>
      <c r="O21" s="11">
        <f>+P21</f>
        <v>1174.2545737</v>
      </c>
      <c r="P21" s="10">
        <v>1174.2545737</v>
      </c>
      <c r="Q21" s="10" t="s">
        <v>2</v>
      </c>
      <c r="R21" s="16"/>
      <c r="S21" s="11">
        <f>+T21</f>
        <v>1107.23</v>
      </c>
      <c r="T21" s="10">
        <v>1107.23</v>
      </c>
      <c r="U21" s="10" t="s">
        <v>2</v>
      </c>
      <c r="W21" s="11">
        <f>+X21</f>
        <v>1111.4100000000001</v>
      </c>
      <c r="X21" s="10">
        <v>1111.4100000000001</v>
      </c>
      <c r="Y21" s="10" t="s">
        <v>2</v>
      </c>
    </row>
    <row r="22" spans="1:25" ht="12.75" customHeight="1" thickBot="1" x14ac:dyDescent="0.3">
      <c r="A22" s="12" t="s">
        <v>20</v>
      </c>
      <c r="B22" s="9"/>
      <c r="C22" s="11">
        <f t="shared" ref="C22:C23" si="17">+D22+E22</f>
        <v>3104.183</v>
      </c>
      <c r="D22" s="10">
        <v>3090.6089999999999</v>
      </c>
      <c r="E22" s="10">
        <v>13.574</v>
      </c>
      <c r="F22" s="16"/>
      <c r="G22" s="11">
        <f t="shared" ref="G22:G23" si="18">+H22+I22</f>
        <v>3134.6009999999997</v>
      </c>
      <c r="H22" s="10">
        <v>3118.0259999999998</v>
      </c>
      <c r="I22" s="10">
        <v>16.574999999999999</v>
      </c>
      <c r="J22" s="16"/>
      <c r="K22" s="11">
        <f t="shared" ref="K22:K23" si="19">+L22+M22</f>
        <v>3602.9940591330001</v>
      </c>
      <c r="L22" s="10">
        <v>3583.2819647800002</v>
      </c>
      <c r="M22" s="10">
        <v>19.712094353000001</v>
      </c>
      <c r="N22" s="16"/>
      <c r="O22" s="11">
        <f t="shared" ref="O22:O23" si="20">+P22+Q22</f>
        <v>3243.9210779099999</v>
      </c>
      <c r="P22" s="10">
        <v>3223.91499372</v>
      </c>
      <c r="Q22" s="10">
        <v>20.006084189999999</v>
      </c>
      <c r="R22" s="16"/>
      <c r="S22" s="11">
        <f t="shared" ref="S22:S23" si="21">+T22+U22</f>
        <v>3102.7945491999999</v>
      </c>
      <c r="T22" s="10">
        <v>3082.4628070399999</v>
      </c>
      <c r="U22" s="10">
        <v>20.331742160000001</v>
      </c>
      <c r="W22" s="11">
        <f t="shared" ref="W22:W23" si="22">+X22+Y22</f>
        <v>3106.5260192000005</v>
      </c>
      <c r="X22" s="10">
        <v>3084.4469267800005</v>
      </c>
      <c r="Y22" s="10">
        <v>22.079092419999998</v>
      </c>
    </row>
    <row r="23" spans="1:25" ht="12.75" customHeight="1" thickBot="1" x14ac:dyDescent="0.3">
      <c r="A23" s="1" t="s">
        <v>18</v>
      </c>
      <c r="B23" s="9"/>
      <c r="C23" s="11">
        <f t="shared" si="17"/>
        <v>413.55099999999999</v>
      </c>
      <c r="D23" s="10">
        <f>+D24+D25</f>
        <v>404.40999999999997</v>
      </c>
      <c r="E23" s="10">
        <f>+E25</f>
        <v>9.141</v>
      </c>
      <c r="F23" s="16"/>
      <c r="G23" s="11">
        <f t="shared" si="18"/>
        <v>423.517</v>
      </c>
      <c r="H23" s="10">
        <f>+H24+H25</f>
        <v>405.91899999999998</v>
      </c>
      <c r="I23" s="10">
        <f>+I25</f>
        <v>17.597999999999999</v>
      </c>
      <c r="J23" s="16"/>
      <c r="K23" s="11">
        <f t="shared" si="19"/>
        <v>462.05012299600003</v>
      </c>
      <c r="L23" s="10">
        <f>+L24+L25</f>
        <v>441.83020195</v>
      </c>
      <c r="M23" s="10">
        <f>+M25</f>
        <v>20.219921046</v>
      </c>
      <c r="N23" s="16"/>
      <c r="O23" s="11">
        <f t="shared" si="20"/>
        <v>483.44406445729999</v>
      </c>
      <c r="P23" s="10">
        <f>+P24+P25</f>
        <v>457.61144694000001</v>
      </c>
      <c r="Q23" s="10">
        <f>+Q25</f>
        <v>25.832617517300001</v>
      </c>
      <c r="R23" s="16"/>
      <c r="S23" s="11">
        <f t="shared" si="21"/>
        <v>503.0177901175</v>
      </c>
      <c r="T23" s="10">
        <f>+T24+T25</f>
        <v>465.12226652999999</v>
      </c>
      <c r="U23" s="10">
        <f>+U25</f>
        <v>37.895523587500001</v>
      </c>
      <c r="W23" s="11">
        <f t="shared" si="22"/>
        <v>492.013529235551</v>
      </c>
      <c r="X23" s="10">
        <f>+X24+X25</f>
        <v>439.94</v>
      </c>
      <c r="Y23" s="10">
        <f>+Y25</f>
        <v>52.073529235551</v>
      </c>
    </row>
    <row r="24" spans="1:25" ht="12.75" customHeight="1" thickBot="1" x14ac:dyDescent="0.3">
      <c r="A24" s="12" t="s">
        <v>21</v>
      </c>
      <c r="B24" s="9"/>
      <c r="C24" s="11">
        <v>0.68799999999999994</v>
      </c>
      <c r="D24" s="10">
        <v>0.68799999999999994</v>
      </c>
      <c r="E24" s="10" t="s">
        <v>2</v>
      </c>
      <c r="F24" s="16"/>
      <c r="G24" s="11">
        <f>+H24</f>
        <v>0.66400000000000003</v>
      </c>
      <c r="H24" s="10">
        <v>0.66400000000000003</v>
      </c>
      <c r="I24" s="10" t="s">
        <v>2</v>
      </c>
      <c r="J24" s="16"/>
      <c r="K24" s="11">
        <f>+L24</f>
        <v>1.040513</v>
      </c>
      <c r="L24" s="10">
        <v>1.040513</v>
      </c>
      <c r="M24" s="10" t="s">
        <v>2</v>
      </c>
      <c r="N24" s="16"/>
      <c r="O24" s="11">
        <f>+P24</f>
        <v>1.0927789999999999</v>
      </c>
      <c r="P24" s="10">
        <v>1.0927789999999999</v>
      </c>
      <c r="Q24" s="10" t="s">
        <v>2</v>
      </c>
      <c r="R24" s="16"/>
      <c r="S24" s="11">
        <f>+T24</f>
        <v>0.99199999999999999</v>
      </c>
      <c r="T24" s="10">
        <v>0.99199999999999999</v>
      </c>
      <c r="U24" s="10" t="s">
        <v>2</v>
      </c>
      <c r="W24" s="11">
        <f>+X24</f>
        <v>0.68300000000000005</v>
      </c>
      <c r="X24" s="10">
        <v>0.68300000000000005</v>
      </c>
      <c r="Y24" s="10" t="s">
        <v>2</v>
      </c>
    </row>
    <row r="25" spans="1:25" ht="12.75" customHeight="1" thickBot="1" x14ac:dyDescent="0.3">
      <c r="A25" s="12" t="s">
        <v>20</v>
      </c>
      <c r="B25" s="9"/>
      <c r="C25" s="11">
        <f t="shared" ref="C25" si="23">+D25+E25</f>
        <v>412.863</v>
      </c>
      <c r="D25" s="10">
        <v>403.72199999999998</v>
      </c>
      <c r="E25" s="10">
        <v>9.141</v>
      </c>
      <c r="F25" s="16"/>
      <c r="G25" s="11">
        <f>+H25+I25</f>
        <v>422.85300000000001</v>
      </c>
      <c r="H25" s="10">
        <v>405.255</v>
      </c>
      <c r="I25" s="10">
        <v>17.597999999999999</v>
      </c>
      <c r="J25" s="16"/>
      <c r="K25" s="11">
        <f>+L25+M25</f>
        <v>461.00960999600005</v>
      </c>
      <c r="L25" s="10">
        <v>440.78968895000003</v>
      </c>
      <c r="M25" s="10">
        <v>20.219921046</v>
      </c>
      <c r="N25" s="16"/>
      <c r="O25" s="11">
        <f>+P25+Q25</f>
        <v>482.35128545729998</v>
      </c>
      <c r="P25" s="10">
        <v>456.51866794</v>
      </c>
      <c r="Q25" s="10">
        <v>25.832617517300001</v>
      </c>
      <c r="R25" s="16"/>
      <c r="S25" s="11">
        <f>+T25+U25</f>
        <v>502.02579011749998</v>
      </c>
      <c r="T25" s="10">
        <v>464.13026652999997</v>
      </c>
      <c r="U25" s="10">
        <v>37.895523587500001</v>
      </c>
      <c r="W25" s="11">
        <f>+X25+Y25</f>
        <v>491.33052923555101</v>
      </c>
      <c r="X25" s="10">
        <v>439.25700000000001</v>
      </c>
      <c r="Y25" s="10">
        <v>52.073529235551</v>
      </c>
    </row>
    <row r="26" spans="1:25" ht="9" customHeight="1" x14ac:dyDescent="0.25">
      <c r="A26" s="1"/>
      <c r="B26" s="14"/>
      <c r="C26" s="14"/>
      <c r="D26" s="3"/>
      <c r="E26" s="3"/>
      <c r="F26" s="14"/>
      <c r="G26" s="14"/>
      <c r="H26" s="14"/>
      <c r="I26" s="14"/>
      <c r="J26" s="14"/>
    </row>
    <row r="27" spans="1:25" s="1" customFormat="1" ht="12.75" customHeight="1" x14ac:dyDescent="0.3">
      <c r="A27" s="1" t="s">
        <v>24</v>
      </c>
      <c r="F27" s="14"/>
      <c r="G27" s="14"/>
      <c r="H27" s="14"/>
    </row>
    <row r="28" spans="1:25" s="1" customFormat="1" ht="12.75" customHeight="1" x14ac:dyDescent="0.25">
      <c r="A28" s="19" t="s">
        <v>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25" s="1" customFormat="1" ht="12.7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25" s="1" customFormat="1" ht="12.75" customHeight="1" x14ac:dyDescent="0.3">
      <c r="A30" s="1" t="s">
        <v>7</v>
      </c>
      <c r="F30" s="14"/>
      <c r="G30" s="14"/>
      <c r="H30" s="14"/>
    </row>
    <row r="31" spans="1:25" s="1" customFormat="1" ht="12.75" customHeight="1" x14ac:dyDescent="0.25">
      <c r="A31" s="1" t="s">
        <v>3</v>
      </c>
      <c r="F31" s="14"/>
      <c r="G31" s="14"/>
      <c r="H31" s="14"/>
    </row>
    <row r="32" spans="1:25" s="1" customFormat="1" ht="12.75" customHeight="1" x14ac:dyDescent="0.3">
      <c r="A32" s="1" t="s">
        <v>4</v>
      </c>
      <c r="F32" s="14"/>
      <c r="G32" s="14"/>
      <c r="H32" s="14"/>
    </row>
    <row r="33" spans="1:10" s="1" customFormat="1" ht="12.75" customHeight="1" x14ac:dyDescent="0.25">
      <c r="A33" s="1" t="s">
        <v>8</v>
      </c>
      <c r="F33" s="14"/>
      <c r="G33" s="14"/>
      <c r="H33" s="14"/>
    </row>
    <row r="34" spans="1:10" ht="12.75" customHeight="1" x14ac:dyDescent="0.25">
      <c r="A34" s="1" t="s">
        <v>28</v>
      </c>
      <c r="B34" s="14"/>
      <c r="C34" s="14"/>
      <c r="D34" s="14"/>
      <c r="E34" s="14"/>
      <c r="F34" s="14"/>
      <c r="G34" s="14"/>
      <c r="H34" s="14"/>
      <c r="I34" s="14"/>
      <c r="J34" s="14"/>
    </row>
    <row r="36" spans="1:10" ht="9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</sheetData>
  <mergeCells count="7">
    <mergeCell ref="W3:Y3"/>
    <mergeCell ref="O3:Q3"/>
    <mergeCell ref="S3:U3"/>
    <mergeCell ref="A28:K29"/>
    <mergeCell ref="G3:I3"/>
    <mergeCell ref="C3:E3"/>
    <mergeCell ref="K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4.5.5</vt:lpstr>
      <vt:lpstr>Serie histórica</vt:lpstr>
      <vt:lpstr>'4.5.5'!Área_de_impresión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2019-08-15T19:24:27Z</cp:lastPrinted>
  <dcterms:created xsi:type="dcterms:W3CDTF">2017-10-18T17:52:44Z</dcterms:created>
  <dcterms:modified xsi:type="dcterms:W3CDTF">2024-08-13T19:03:10Z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5acc7cf9-b170-43ef-b86f-a31c7f45b6bb</vt:lpwstr>
  </property>
</Properties>
</file>